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5\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370" windowHeight="70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I14" i="1"/>
  <c r="H14" i="1" s="1"/>
  <c r="I15" i="1"/>
  <c r="H15" i="1" s="1"/>
  <c r="I16" i="1"/>
  <c r="H16" i="1" s="1"/>
  <c r="I17" i="1"/>
  <c r="I18" i="1"/>
  <c r="H18" i="1" s="1"/>
  <c r="I19" i="1"/>
  <c r="H19" i="1" s="1"/>
  <c r="I20" i="1"/>
  <c r="H20" i="1" s="1"/>
  <c r="I21" i="1"/>
  <c r="I22" i="1"/>
  <c r="H22" i="1" s="1"/>
  <c r="I23" i="1"/>
  <c r="H23" i="1" s="1"/>
  <c r="I24" i="1"/>
  <c r="I25" i="1"/>
  <c r="I26" i="1"/>
  <c r="H26" i="1" s="1"/>
  <c r="I27" i="1"/>
  <c r="H27" i="1" s="1"/>
  <c r="I28" i="1"/>
  <c r="H28" i="1" s="1"/>
  <c r="I29" i="1"/>
  <c r="I30" i="1"/>
  <c r="H30" i="1" s="1"/>
  <c r="I31" i="1"/>
  <c r="H31" i="1" s="1"/>
  <c r="I32" i="1"/>
  <c r="H32" i="1" s="1"/>
  <c r="I33" i="1"/>
  <c r="I34" i="1"/>
  <c r="H34" i="1" s="1"/>
  <c r="I35" i="1"/>
  <c r="H35" i="1" s="1"/>
  <c r="I36" i="1"/>
  <c r="H36" i="1" s="1"/>
  <c r="I37" i="1"/>
  <c r="I38" i="1"/>
  <c r="H38" i="1" s="1"/>
  <c r="I39" i="1"/>
  <c r="H39" i="1" s="1"/>
  <c r="I40" i="1"/>
  <c r="H40" i="1" s="1"/>
  <c r="I41" i="1"/>
  <c r="I42" i="1"/>
  <c r="H42" i="1" s="1"/>
  <c r="I43" i="1"/>
  <c r="H43" i="1" s="1"/>
  <c r="I44" i="1"/>
  <c r="H44" i="1" s="1"/>
  <c r="I45" i="1"/>
  <c r="I46" i="1"/>
  <c r="H46" i="1" s="1"/>
  <c r="I47" i="1"/>
  <c r="H47" i="1" s="1"/>
  <c r="I48" i="1"/>
  <c r="H48" i="1" s="1"/>
  <c r="I49" i="1"/>
  <c r="I50" i="1"/>
  <c r="H50" i="1" s="1"/>
  <c r="I51" i="1"/>
  <c r="H51" i="1" s="1"/>
  <c r="I52" i="1"/>
  <c r="H52" i="1" s="1"/>
  <c r="I53" i="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H53" i="1"/>
  <c r="F52" i="1"/>
  <c r="G52" i="1" s="1"/>
  <c r="F51" i="1"/>
  <c r="G51" i="1" s="1"/>
  <c r="F50" i="1"/>
  <c r="G50" i="1" s="1"/>
  <c r="F49" i="1"/>
  <c r="G49" i="1" s="1"/>
  <c r="H49" i="1"/>
  <c r="F48" i="1"/>
  <c r="G48" i="1" s="1"/>
  <c r="F47" i="1"/>
  <c r="G47" i="1" s="1"/>
  <c r="F46" i="1"/>
  <c r="G46" i="1" s="1"/>
  <c r="F45" i="1"/>
  <c r="G45" i="1" s="1"/>
  <c r="H45" i="1"/>
  <c r="F44" i="1"/>
  <c r="G44" i="1" s="1"/>
  <c r="A43" i="1"/>
  <c r="F43" i="1"/>
  <c r="G43" i="1" s="1"/>
  <c r="A10" i="1"/>
  <c r="A11" i="1"/>
  <c r="A12" i="1" s="1"/>
  <c r="A19" i="1"/>
  <c r="A20" i="1"/>
  <c r="A21" i="1"/>
  <c r="A22" i="1"/>
  <c r="A23" i="1"/>
  <c r="A24" i="1"/>
  <c r="A25" i="1"/>
  <c r="A26" i="1"/>
  <c r="A27" i="1"/>
  <c r="A28" i="1"/>
  <c r="A29" i="1"/>
  <c r="A30" i="1"/>
  <c r="A31" i="1"/>
  <c r="A32" i="1"/>
  <c r="A33" i="1"/>
  <c r="A34" i="1"/>
  <c r="A35" i="1"/>
  <c r="A36" i="1"/>
  <c r="A37" i="1"/>
  <c r="A38" i="1"/>
  <c r="A39" i="1"/>
  <c r="A40" i="1"/>
  <c r="A41" i="1"/>
  <c r="A42" i="1"/>
  <c r="F42" i="1"/>
  <c r="G42" i="1" s="1"/>
  <c r="F41" i="1"/>
  <c r="G41" i="1" s="1"/>
  <c r="H41" i="1"/>
  <c r="F40" i="1"/>
  <c r="G40" i="1" s="1"/>
  <c r="F39" i="1"/>
  <c r="G39" i="1" s="1"/>
  <c r="F38" i="1"/>
  <c r="G38" i="1" s="1"/>
  <c r="F37" i="1"/>
  <c r="G37" i="1" s="1"/>
  <c r="H37" i="1"/>
  <c r="F36" i="1"/>
  <c r="G36" i="1" s="1"/>
  <c r="F35" i="1"/>
  <c r="G35" i="1" s="1"/>
  <c r="F34" i="1"/>
  <c r="G34" i="1" s="1"/>
  <c r="F33" i="1"/>
  <c r="G33" i="1" s="1"/>
  <c r="H33" i="1"/>
  <c r="F32" i="1"/>
  <c r="G32" i="1" s="1"/>
  <c r="F31" i="1"/>
  <c r="G31" i="1" s="1"/>
  <c r="F30" i="1"/>
  <c r="G30" i="1" s="1"/>
  <c r="F29" i="1"/>
  <c r="G29" i="1" s="1"/>
  <c r="H29" i="1"/>
  <c r="F28" i="1"/>
  <c r="G28" i="1" s="1"/>
  <c r="F27" i="1"/>
  <c r="G27" i="1" s="1"/>
  <c r="F26" i="1"/>
  <c r="G26" i="1" s="1"/>
  <c r="F25" i="1"/>
  <c r="G25" i="1" s="1"/>
  <c r="H25" i="1"/>
  <c r="F24" i="1"/>
  <c r="G24" i="1" s="1"/>
  <c r="H24" i="1"/>
  <c r="F23" i="1"/>
  <c r="G23" i="1" s="1"/>
  <c r="F22" i="1"/>
  <c r="G22" i="1" s="1"/>
  <c r="F21" i="1"/>
  <c r="G21" i="1" s="1"/>
  <c r="H21" i="1"/>
  <c r="F20" i="1"/>
  <c r="G20" i="1" s="1"/>
  <c r="F19" i="1"/>
  <c r="G19" i="1" s="1"/>
  <c r="H17" i="1"/>
  <c r="H13"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s="1"/>
  <c r="A44" i="1"/>
  <c r="A45" i="1"/>
  <c r="A46" i="1"/>
  <c r="A47" i="1"/>
  <c r="A48" i="1"/>
  <c r="A49" i="1"/>
  <c r="A50" i="1"/>
  <c r="A51" i="1"/>
  <c r="A52" i="1"/>
  <c r="A53" i="1"/>
  <c r="A54" i="1"/>
  <c r="A55" i="1"/>
  <c r="A56" i="1"/>
  <c r="A57" i="1"/>
  <c r="A58" i="1"/>
  <c r="A59" i="1"/>
  <c r="A60" i="1"/>
  <c r="A61" i="1"/>
  <c r="A62" i="1"/>
  <c r="A13" i="1" l="1"/>
  <c r="F12" i="1"/>
  <c r="G12" i="1" s="1"/>
  <c r="F11" i="1"/>
  <c r="G11" i="1" s="1"/>
  <c r="F10" i="1"/>
  <c r="G10" i="1" s="1"/>
  <c r="A14" i="1" l="1"/>
  <c r="F13" i="1"/>
  <c r="G13" i="1" s="1"/>
  <c r="A15" i="1" l="1"/>
  <c r="F14" i="1"/>
  <c r="G14" i="1" s="1"/>
  <c r="A16" i="1" l="1"/>
  <c r="F15" i="1"/>
  <c r="G15" i="1" s="1"/>
  <c r="A17" i="1" l="1"/>
  <c r="F16" i="1"/>
  <c r="G16" i="1" s="1"/>
  <c r="A18" i="1" l="1"/>
  <c r="F18" i="1" s="1"/>
  <c r="G18" i="1" s="1"/>
  <c r="F17" i="1"/>
  <c r="G17" i="1" s="1"/>
</calcChain>
</file>

<file path=xl/sharedStrings.xml><?xml version="1.0" encoding="utf-8"?>
<sst xmlns="http://schemas.openxmlformats.org/spreadsheetml/2006/main" count="400" uniqueCount="209">
  <si>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</si>
  <si>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</si>
  <si>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</si>
  <si>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</si>
  <si>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</si>
  <si>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</si>
  <si>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</si>
  <si>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</si>
  <si>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</si>
  <si>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</si>
  <si>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</si>
  <si>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</si>
  <si>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</si>
  <si>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</si>
  <si>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</si>
  <si>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</si>
  <si>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</si>
  <si>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</si>
  <si>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</si>
  <si>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</si>
  <si>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</si>
  <si>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</si>
  <si>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</si>
  <si>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</si>
  <si>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</si>
  <si>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</si>
  <si>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</si>
  <si>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</si>
  <si>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</si>
  <si>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</si>
  <si>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</si>
  <si>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</si>
  <si>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</si>
  <si>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</si>
  <si>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</si>
  <si>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</si>
  <si>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</si>
  <si>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</si>
  <si>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</si>
  <si>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</si>
  <si>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</si>
  <si>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</si>
  <si>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</si>
  <si>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</si>
  <si>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</si>
  <si>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</si>
  <si>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</si>
  <si>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</si>
  <si>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</si>
  <si>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</si>
  <si>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</si>
  <si>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</si>
  <si>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</si>
  <si>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</si>
  <si>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</si>
  <si>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</si>
  <si>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</si>
  <si>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</si>
  <si>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</si>
  <si>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</si>
  <si>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</si>
  <si>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</si>
  <si>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</si>
  <si>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</si>
  <si>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</si>
  <si>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</si>
  <si>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</si>
  <si>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</si>
  <si>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</si>
  <si>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</si>
  <si>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</si>
  <si>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</si>
  <si>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</si>
  <si>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</si>
  <si>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</si>
  <si>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</si>
  <si>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</si>
  <si>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</si>
  <si>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</si>
  <si>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</si>
  <si>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</si>
  <si>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</si>
  <si>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</si>
  <si>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</si>
  <si>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</si>
  <si>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</si>
  <si>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</si>
  <si>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</si>
  <si>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</si>
  <si>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</si>
  <si>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</si>
  <si>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</si>
  <si>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</si>
  <si>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</si>
  <si>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</si>
  <si>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</si>
  <si>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</si>
  <si>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</si>
  <si>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</si>
  <si>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</si>
  <si>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</si>
  <si>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</si>
  <si>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</si>
  <si>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</si>
  <si>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</si>
  <si>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</si>
  <si>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</si>
  <si>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</si>
  <si>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</si>
  <si>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</si>
  <si>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</si>
  <si>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</si>
  <si>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</si>
  <si>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</si>
  <si>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</si>
  <si>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</si>
  <si>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</si>
  <si>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</si>
  <si>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</si>
  <si>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</si>
  <si>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</si>
  <si>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</si>
  <si>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</si>
  <si>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</si>
  <si>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</si>
  <si>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</si>
  <si>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</si>
  <si>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</si>
  <si>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</si>
  <si>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</si>
  <si>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</si>
  <si>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</si>
  <si>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</si>
  <si>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</si>
  <si>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</si>
  <si>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</si>
  <si>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</si>
  <si>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</si>
  <si>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</si>
  <si>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</si>
  <si>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</si>
  <si>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</si>
  <si>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</si>
  <si>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</si>
  <si>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</si>
  <si>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</si>
  <si>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</si>
  <si>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</si>
  <si>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</si>
  <si>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</si>
  <si>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</si>
  <si>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</si>
  <si>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</si>
  <si>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</si>
  <si>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</si>
  <si>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</si>
  <si>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</si>
  <si>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</si>
  <si>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</si>
  <si>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</si>
  <si>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</si>
  <si>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</si>
  <si>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</si>
  <si>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</si>
  <si>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</si>
  <si>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</si>
  <si>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</si>
  <si>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</si>
  <si>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</si>
  <si>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</si>
  <si>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</si>
  <si>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</si>
  <si>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</si>
  <si>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</si>
  <si>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</si>
  <si>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</si>
  <si>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</si>
  <si>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</si>
  <si>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</si>
  <si>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</si>
  <si>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</si>
  <si>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</si>
  <si>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</si>
  <si>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</si>
  <si>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</si>
  <si>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</si>
  <si>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</si>
  <si>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</si>
  <si>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 xml:space="preserve">El ensayo </t>
  </si>
  <si>
    <t>Luz Amparo Rubiano</t>
  </si>
  <si>
    <t>LE_11_05_REC90</t>
  </si>
  <si>
    <t>SHUTTER: 333225293</t>
  </si>
  <si>
    <t>SHUTTER: 229661884</t>
  </si>
  <si>
    <t>SHUTTER: 279796142</t>
  </si>
  <si>
    <t>SHUTTER: 400053985</t>
  </si>
  <si>
    <t>SHUTTER: 315423728</t>
  </si>
  <si>
    <t>SHUTTER: 54401668</t>
  </si>
  <si>
    <t>SHUTTER: 342189845</t>
  </si>
  <si>
    <t>SHUTTER: 196364276</t>
  </si>
  <si>
    <t>SHUTTER: 221466574</t>
  </si>
  <si>
    <t>Questions businessman misunderstanding pop art retro style.</t>
  </si>
  <si>
    <t>Successful businessman is sitting like a king on a heap of money</t>
  </si>
  <si>
    <t>carnival group people isolated vector set</t>
  </si>
  <si>
    <t>Funny Cartoon Character Sitting and Eating Breakfast. Vector Illustrations</t>
  </si>
  <si>
    <t>a man and a woman and her dreams</t>
  </si>
  <si>
    <t>a dog tied to the dog house,vector</t>
  </si>
  <si>
    <t>Happy young couple boy and girl in the hats of Santa Claus holding the xmas gifts. Isolated on white background. Christmas Holiday vector illustration flat style for greeting card, poster, banner.</t>
  </si>
  <si>
    <t>Illustration of Female Roommates Enjoying Their Downtime</t>
  </si>
  <si>
    <t>Flat modern design vector illustration concept of creative living room workspace, workplace with TV set, furniture and long shadows. Items, essentials, things, equipment, elements, objects, tools.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</si>
</sst>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1" zoomScaleNormal="71" zoomScalePageLayoutView="120" workbookViewId="0">
      <pane ySplit="9" topLeftCell="A16" activePane="bottomLeft" state="frozen"/>
      <selection pane="bottomLeft" activeCell="J19" sqref="J18:J19"/>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189</v>
      </c>
      <c r="D5" s="90"/>
      <c r="E5" s="5"/>
      <c r="F5" s="37" t="str">
        <f>IF(G4="Recurso","Motor del recurso","")</f>
        <v>Motor del recurso</v>
      </c>
      <c r="G5" s="7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t="s">
        <v>191</v>
      </c>
      <c r="C10" s="20" t="str">
        <f t="shared" ref="C10:C13" si="0">IF(OR(B10&lt;&gt;"",J10&lt;&gt;""),IF($G$4="Recurso",CONCATENATE($G$4," ",$G$5),$G$4),"")</f>
        <v>Recurso F4</v>
      </c>
      <c r="D10" s="63" t="s">
        <v>187</v>
      </c>
      <c r="E10" s="63" t="s">
        <v>150</v>
      </c>
      <c r="F10" s="13" t="str">
        <f t="shared" ref="F10:F13" ca="1" si="1">IF(OR(B10&lt;&gt;"",J10&lt;&gt;""),CONCATENATE($C$7,"_",$A10,IF($G$4="Cuaderno de Estudio","_small",CONCATENATE(IF(I10="","","n"),IF(LEFT($G$5,1)="F",".jpg",".png")))),"")</f>
        <v>LE_11_05_REC90_IMG01.jpg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H13"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200</v>
      </c>
      <c r="O10" s="2" t="str">
        <f>'Definición técnica de imagenes'!A12</f>
        <v>M12D</v>
      </c>
    </row>
    <row r="11" spans="1:16" s="11" customFormat="1" ht="27" x14ac:dyDescent="0.25">
      <c r="A11" s="12" t="str">
        <f t="shared" ref="A11:A13" si="3">IF(OR(B11&lt;&gt;"",J11&lt;&gt;""),CONCATENATE(LEFT(A10,3),IF(MID(A10,4,2)+1&lt;10,CONCATENATE("0",MID(A10,4,2)+1))),"")</f>
        <v>IMG02</v>
      </c>
      <c r="B11" s="62" t="s">
        <v>192</v>
      </c>
      <c r="C11" s="20" t="str">
        <f t="shared" si="0"/>
        <v>Recurso F4</v>
      </c>
      <c r="D11" s="63" t="s">
        <v>187</v>
      </c>
      <c r="E11" s="63" t="s">
        <v>155</v>
      </c>
      <c r="F11" s="13" t="str">
        <f t="shared" ca="1" si="1"/>
        <v>LE_11_05_REC90_IMG02.jpg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201</v>
      </c>
      <c r="O11" s="2" t="str">
        <f>'Definición técnica de imagenes'!A13</f>
        <v>M101</v>
      </c>
    </row>
    <row r="12" spans="1:16" s="11" customFormat="1" ht="27" x14ac:dyDescent="0.25">
      <c r="A12" s="12" t="str">
        <f t="shared" si="3"/>
        <v>IMG03</v>
      </c>
      <c r="B12" s="62" t="s">
        <v>193</v>
      </c>
      <c r="C12" s="20" t="str">
        <f t="shared" si="0"/>
        <v>Recurso F4</v>
      </c>
      <c r="D12" s="63" t="s">
        <v>187</v>
      </c>
      <c r="E12" s="63" t="s">
        <v>155</v>
      </c>
      <c r="F12" s="13" t="str">
        <f t="shared" ca="1" si="1"/>
        <v>LE_11_05_REC90_IMG03.jpg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202</v>
      </c>
      <c r="O12" s="2" t="str">
        <f>'Definición técnica de imagenes'!A18</f>
        <v>Diaporama F1</v>
      </c>
    </row>
    <row r="13" spans="1:16" s="11" customFormat="1" ht="40.5" x14ac:dyDescent="0.25">
      <c r="A13" s="12" t="str">
        <f t="shared" si="3"/>
        <v>IMG04</v>
      </c>
      <c r="B13" s="62" t="s">
        <v>194</v>
      </c>
      <c r="C13" s="20" t="str">
        <f t="shared" si="0"/>
        <v>Recurso F4</v>
      </c>
      <c r="D13" s="63" t="s">
        <v>187</v>
      </c>
      <c r="E13" s="63" t="s">
        <v>155</v>
      </c>
      <c r="F13" s="13" t="str">
        <f t="shared" ca="1" si="1"/>
        <v>LE_11_05_REC90_IMG04.jpg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2"/>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203</v>
      </c>
      <c r="O13" s="2" t="str">
        <f>'Definición técnica de imagenes'!A19</f>
        <v>F4</v>
      </c>
    </row>
    <row r="14" spans="1:16" s="11" customFormat="1" ht="27" x14ac:dyDescent="0.25">
      <c r="A14" s="12" t="str">
        <f>IF(OR(B14&lt;&gt;"",J14&lt;&gt;""),CONCATENATE(LEFT(A13,3),IF(MID(A13,4,2)+1&lt;10,CONCATENATE("0",MID(A13,4,2)+1))),"")</f>
        <v>IMG05</v>
      </c>
      <c r="B14" s="62" t="s">
        <v>195</v>
      </c>
      <c r="C14" s="20" t="str">
        <f t="shared" ref="C14:C25" si="4">IF(OR(B14&lt;&gt;"",J14&lt;&gt;""),IF($G$4="Recurso",CONCATENATE($G$4," ",$G$5),$G$4),"")</f>
        <v>Recurso F4</v>
      </c>
      <c r="D14" s="63" t="s">
        <v>187</v>
      </c>
      <c r="E14" s="63" t="s">
        <v>155</v>
      </c>
      <c r="F14" s="13" t="str">
        <f t="shared" ref="F14:F25" ca="1" si="5">IF(OR(B14&lt;&gt;"",J14&lt;&gt;""),CONCATENATE($C$7,"_",$A14,IF($G$4="Cuaderno de Estudio","_small",CONCATENATE(IF(I14="","","n"),IF(LEFT($G$5,1)="F",".jpg",".png")))),"")</f>
        <v>LE_11_05_REC90_IMG05.jpg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ref="H14:H25" ca="1" si="6">IF(AND(I14&lt;&gt;"",I14&lt;&gt;0),IF(OR(B14&lt;&gt;"",J14&lt;&gt;""),CONCATENATE($C$7,"_",$A14,IF($G$4="Cuaderno de Estudio","_zoom",CONCATENATE("a",IF(LEFT($G$5,1)="F",".jpg",".png")))),""),"")</f>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204</v>
      </c>
      <c r="O14" s="2" t="str">
        <f>'Definición técnica de imagenes'!A22</f>
        <v>F6</v>
      </c>
    </row>
    <row r="15" spans="1:16" s="11" customFormat="1" ht="27" x14ac:dyDescent="0.25">
      <c r="A15" s="12" t="str">
        <f>IF(OR(B15&lt;&gt;"",J15&lt;&gt;""),CONCATENATE(LEFT(A14,3),IF(MID(A14,4,2)+1&lt;10,CONCATENATE("0",MID(A14,4,2)+1))),"")</f>
        <v>IMG06</v>
      </c>
      <c r="B15" s="62" t="s">
        <v>196</v>
      </c>
      <c r="C15" s="20" t="str">
        <f t="shared" si="4"/>
        <v>Recurso F4</v>
      </c>
      <c r="D15" s="63" t="s">
        <v>187</v>
      </c>
      <c r="E15" s="63" t="s">
        <v>155</v>
      </c>
      <c r="F15" s="13" t="str">
        <f t="shared" ca="1" si="5"/>
        <v>LE_11_05_REC90_IMG06.jpg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6"/>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t="s">
        <v>205</v>
      </c>
      <c r="O15" s="2" t="str">
        <f>'Definición técnica de imagenes'!A24</f>
        <v>F6B</v>
      </c>
    </row>
    <row r="16" spans="1:16" s="11" customFormat="1" ht="85.5" x14ac:dyDescent="0.3">
      <c r="A16" s="12" t="str">
        <f>IF(OR(B16&lt;&gt;"",J16&lt;&gt;""),CONCATENATE(LEFT(A15,3),IF(MID(A15,4,2)+1&lt;10,CONCATENATE("0",MID(A15,4,2)+1))),"")</f>
        <v>IMG07</v>
      </c>
      <c r="B16" s="62" t="s">
        <v>197</v>
      </c>
      <c r="C16" s="20" t="str">
        <f t="shared" si="4"/>
        <v>Recurso F4</v>
      </c>
      <c r="D16" s="63" t="s">
        <v>187</v>
      </c>
      <c r="E16" s="63" t="s">
        <v>155</v>
      </c>
      <c r="F16" s="13" t="str">
        <f t="shared" ca="1" si="5"/>
        <v>LE_11_05_REC90_IMG07.jpg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6"/>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t="s">
        <v>206</v>
      </c>
      <c r="O16" s="2" t="str">
        <f>'Definición técnica de imagenes'!A25</f>
        <v>F7</v>
      </c>
    </row>
    <row r="17" spans="1:15" s="11" customFormat="1" ht="27" x14ac:dyDescent="0.25">
      <c r="A17" s="12" t="str">
        <f>IF(OR(B17&lt;&gt;"",J17&lt;&gt;""),CONCATENATE(LEFT(A16,3),IF(MID(A16,4,2)+1&lt;10,CONCATENATE("0",MID(A16,4,2)+1))),"")</f>
        <v>IMG08</v>
      </c>
      <c r="B17" s="62" t="s">
        <v>198</v>
      </c>
      <c r="C17" s="20" t="str">
        <f t="shared" si="4"/>
        <v>Recurso F4</v>
      </c>
      <c r="D17" s="63" t="s">
        <v>187</v>
      </c>
      <c r="E17" s="63" t="s">
        <v>155</v>
      </c>
      <c r="F17" s="13" t="str">
        <f t="shared" ca="1" si="5"/>
        <v>LE_11_05_REC90_IMG08.jpg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6"/>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t="s">
        <v>207</v>
      </c>
      <c r="O17" s="2" t="str">
        <f>'Definición técnica de imagenes'!A27</f>
        <v>F7B</v>
      </c>
    </row>
    <row r="18" spans="1:15" s="11" customFormat="1" ht="94.5" x14ac:dyDescent="0.25">
      <c r="A18" s="12" t="str">
        <f>IF(OR(B18&lt;&gt;"",J18&lt;&gt;""),CONCATENATE(LEFT(A17,3),IF(MID(A17,4,2)+1&lt;10,CONCATENATE("0",MID(A17,4,2)+1))),"")</f>
        <v>IMG09</v>
      </c>
      <c r="B18" s="62" t="s">
        <v>199</v>
      </c>
      <c r="C18" s="20" t="str">
        <f t="shared" si="4"/>
        <v>Recurso F4</v>
      </c>
      <c r="D18" s="63" t="s">
        <v>187</v>
      </c>
      <c r="E18" s="63" t="s">
        <v>155</v>
      </c>
      <c r="F18" s="13" t="str">
        <f t="shared" ca="1" si="5"/>
        <v>LE_11_05_REC90_IMG09.jpg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6"/>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t="s">
        <v>208</v>
      </c>
      <c r="O18" s="2" t="str">
        <f>'Definición técnica de imagenes'!A30</f>
        <v>F8</v>
      </c>
    </row>
    <row r="19" spans="1:15" s="11" customFormat="1" ht="14.25" x14ac:dyDescent="0.3">
      <c r="A19" s="12" t="str">
        <f t="shared" ref="A19:A25" si="7">IF(OR(B19&lt;&gt;"",J19&lt;&gt;""),CONCATENATE(LEFT(A18,3),IF(MID(A18,4,2)+1&lt;10,CONCATENATE("0",MID(A18,4,2)+1),MID(A18,4,2)+1)),"")</f>
        <v/>
      </c>
      <c r="B19" s="62"/>
      <c r="C19" s="20" t="str">
        <f t="shared" si="4"/>
        <v/>
      </c>
      <c r="D19" s="63"/>
      <c r="E19" s="63"/>
      <c r="F19" s="13" t="str">
        <f t="shared" si="5"/>
        <v/>
      </c>
      <c r="G19" s="13" t="str">
        <f ca="1">IF($F19&lt;&gt;"",IF($G$4="Recurso",VLOOKUP($E19,OFFSET('Definición técnica de imagenes'!$A$1,MATCH($G$5,'Definición técnica de imagenes'!$A$1:$A$104,0)-1,1,COUNTIF('Definición técnica de imagenes'!$A$3:$A$102,$G$5),5),5,FALSE),'Definición técnica de imagenes'!$F$16),"")</f>
        <v/>
      </c>
      <c r="H19" s="13" t="str">
        <f t="shared" ca="1" si="6"/>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7"/>
        <v/>
      </c>
      <c r="B20" s="62"/>
      <c r="C20" s="20" t="str">
        <f t="shared" si="4"/>
        <v/>
      </c>
      <c r="D20" s="63"/>
      <c r="E20" s="63"/>
      <c r="F20" s="13" t="str">
        <f t="shared" si="5"/>
        <v/>
      </c>
      <c r="G20" s="13" t="str">
        <f ca="1">IF($F20&lt;&gt;"",IF($G$4="Recurso",VLOOKUP($E20,OFFSET('Definición técnica de imagenes'!$A$1,MATCH($G$5,'Definición técnica de imagenes'!$A$1:$A$104,0)-1,1,COUNTIF('Definición técnica de imagenes'!$A$3:$A$102,$G$5),5),5,FALSE),'Definición técnica de imagenes'!$F$16),"")</f>
        <v/>
      </c>
      <c r="H20" s="13" t="str">
        <f t="shared" ca="1" si="6"/>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7"/>
        <v/>
      </c>
      <c r="B21" s="62"/>
      <c r="C21" s="20" t="str">
        <f t="shared" si="4"/>
        <v/>
      </c>
      <c r="D21" s="63"/>
      <c r="E21" s="63"/>
      <c r="F21" s="13" t="str">
        <f t="shared" si="5"/>
        <v/>
      </c>
      <c r="G21" s="13" t="str">
        <f ca="1">IF($F21&lt;&gt;"",IF($G$4="Recurso",VLOOKUP($E21,OFFSET('Definición técnica de imagenes'!$A$1,MATCH($G$5,'Definición técnica de imagenes'!$A$1:$A$104,0)-1,1,COUNTIF('Definición técnica de imagenes'!$A$3:$A$102,$G$5),5),5,FALSE),'Definición técnica de imagenes'!$F$16),"")</f>
        <v/>
      </c>
      <c r="H21" s="13" t="str">
        <f t="shared" ca="1" si="6"/>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7"/>
        <v/>
      </c>
      <c r="B22" s="62"/>
      <c r="C22" s="20" t="str">
        <f t="shared" si="4"/>
        <v/>
      </c>
      <c r="D22" s="63"/>
      <c r="E22" s="63"/>
      <c r="F22" s="13" t="str">
        <f t="shared" si="5"/>
        <v/>
      </c>
      <c r="G22" s="13" t="str">
        <f ca="1">IF($F22&lt;&gt;"",IF($G$4="Recurso",VLOOKUP($E22,OFFSET('Definición técnica de imagenes'!$A$1,MATCH($G$5,'Definición técnica de imagenes'!$A$1:$A$104,0)-1,1,COUNTIF('Definición técnica de imagenes'!$A$3:$A$102,$G$5),5),5,FALSE),'Definición técnica de imagenes'!$F$16),"")</f>
        <v/>
      </c>
      <c r="H22" s="13" t="str">
        <f t="shared" ca="1" si="6"/>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7"/>
        <v/>
      </c>
      <c r="B23" s="62"/>
      <c r="C23" s="20" t="str">
        <f t="shared" si="4"/>
        <v/>
      </c>
      <c r="D23" s="63"/>
      <c r="E23" s="63"/>
      <c r="F23" s="13" t="str">
        <f t="shared" si="5"/>
        <v/>
      </c>
      <c r="G23" s="13" t="str">
        <f ca="1">IF($F23&lt;&gt;"",IF($G$4="Recurso",VLOOKUP($E23,OFFSET('Definición técnica de imagenes'!$A$1,MATCH($G$5,'Definición técnica de imagenes'!$A$1:$A$104,0)-1,1,COUNTIF('Definición técnica de imagenes'!$A$3:$A$102,$G$5),5),5,FALSE),'Definición técnica de imagenes'!$F$16),"")</f>
        <v/>
      </c>
      <c r="H23" s="13" t="str">
        <f t="shared" ca="1" si="6"/>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7"/>
        <v/>
      </c>
      <c r="B24" s="62"/>
      <c r="C24" s="20" t="str">
        <f t="shared" si="4"/>
        <v/>
      </c>
      <c r="D24" s="63"/>
      <c r="E24" s="63"/>
      <c r="F24" s="13" t="str">
        <f t="shared" si="5"/>
        <v/>
      </c>
      <c r="G24" s="13" t="str">
        <f ca="1">IF($F24&lt;&gt;"",IF($G$4="Recurso",VLOOKUP($E24,OFFSET('Definición técnica de imagenes'!$A$1,MATCH($G$5,'Definición técnica de imagenes'!$A$1:$A$104,0)-1,1,COUNTIF('Definición técnica de imagenes'!$A$3:$A$102,$G$5),5),5,FALSE),'Definición técnica de imagenes'!$F$16),"")</f>
        <v/>
      </c>
      <c r="H24" s="13" t="str">
        <f t="shared" ca="1" si="6"/>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2016-06-10T20:46:57Z</dcterms:modified>
</cp:coreProperties>
</file>