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GRADO ONCE\GUION 3\Solicitud Grafica-aud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0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F11" i="1" s="1"/>
  <c r="G11" i="1" s="1"/>
  <c r="I12" i="1"/>
  <c r="H12" i="1" s="1"/>
  <c r="I13" i="1"/>
  <c r="I14" i="1"/>
  <c r="I15" i="1"/>
  <c r="F15" i="1" s="1"/>
  <c r="G15" i="1" s="1"/>
  <c r="I16" i="1"/>
  <c r="H16" i="1" s="1"/>
  <c r="I17" i="1"/>
  <c r="I18" i="1"/>
  <c r="I19" i="1"/>
  <c r="F19" i="1" s="1"/>
  <c r="G19" i="1" s="1"/>
  <c r="I20" i="1"/>
  <c r="H20" i="1" s="1"/>
  <c r="I21" i="1"/>
  <c r="I22" i="1"/>
  <c r="I23" i="1"/>
  <c r="F23" i="1" s="1"/>
  <c r="G23" i="1" s="1"/>
  <c r="I24" i="1"/>
  <c r="H24" i="1" s="1"/>
  <c r="I25" i="1"/>
  <c r="I26" i="1"/>
  <c r="I27" i="1"/>
  <c r="H27" i="1" s="1"/>
  <c r="I28" i="1"/>
  <c r="H28" i="1" s="1"/>
  <c r="I29" i="1"/>
  <c r="I30" i="1"/>
  <c r="I31" i="1"/>
  <c r="H31" i="1" s="1"/>
  <c r="I32" i="1"/>
  <c r="H32" i="1" s="1"/>
  <c r="I33" i="1"/>
  <c r="I34" i="1"/>
  <c r="I35" i="1"/>
  <c r="I36" i="1"/>
  <c r="H36" i="1" s="1"/>
  <c r="I37" i="1"/>
  <c r="I38" i="1"/>
  <c r="I39" i="1"/>
  <c r="H39" i="1" s="1"/>
  <c r="I40" i="1"/>
  <c r="H40" i="1" s="1"/>
  <c r="I41" i="1"/>
  <c r="I42" i="1"/>
  <c r="I43" i="1"/>
  <c r="H43" i="1" s="1"/>
  <c r="I44" i="1"/>
  <c r="H44" i="1" s="1"/>
  <c r="I45" i="1"/>
  <c r="I46" i="1"/>
  <c r="I47" i="1"/>
  <c r="H47" i="1" s="1"/>
  <c r="I48" i="1"/>
  <c r="H48" i="1" s="1"/>
  <c r="I49" i="1"/>
  <c r="I50" i="1"/>
  <c r="I51" i="1"/>
  <c r="H51" i="1" s="1"/>
  <c r="I52" i="1"/>
  <c r="H52" i="1" s="1"/>
  <c r="I53" i="1"/>
  <c r="F53" i="1"/>
  <c r="G53" i="1"/>
  <c r="I54" i="1"/>
  <c r="H54" i="1" s="1"/>
  <c r="F54" i="1"/>
  <c r="G54" i="1" s="1"/>
  <c r="I55" i="1"/>
  <c r="H55" i="1" s="1"/>
  <c r="I56" i="1"/>
  <c r="F56" i="1"/>
  <c r="G56" i="1"/>
  <c r="I57" i="1"/>
  <c r="H57" i="1" s="1"/>
  <c r="I58" i="1"/>
  <c r="F58" i="1"/>
  <c r="G58" i="1"/>
  <c r="I59" i="1"/>
  <c r="H59" i="1" s="1"/>
  <c r="I60" i="1"/>
  <c r="F60" i="1"/>
  <c r="G60" i="1"/>
  <c r="I61" i="1"/>
  <c r="H61" i="1" s="1"/>
  <c r="I62" i="1"/>
  <c r="H62" i="1" s="1"/>
  <c r="F62" i="1"/>
  <c r="G62" i="1" s="1"/>
  <c r="F63" i="1"/>
  <c r="G63" i="1" s="1"/>
  <c r="I63" i="1"/>
  <c r="H63" i="1" s="1"/>
  <c r="F64" i="1"/>
  <c r="G64" i="1" s="1"/>
  <c r="I64" i="1"/>
  <c r="H64" i="1" s="1"/>
  <c r="F65" i="1"/>
  <c r="G65" i="1" s="1"/>
  <c r="I65" i="1"/>
  <c r="H65" i="1" s="1"/>
  <c r="F66" i="1"/>
  <c r="G66" i="1"/>
  <c r="I66" i="1"/>
  <c r="H66" i="1" s="1"/>
  <c r="F67" i="1"/>
  <c r="G67" i="1" s="1"/>
  <c r="I67" i="1"/>
  <c r="H67" i="1" s="1"/>
  <c r="F68" i="1"/>
  <c r="G68" i="1" s="1"/>
  <c r="I68" i="1"/>
  <c r="H68" i="1" s="1"/>
  <c r="F69" i="1"/>
  <c r="G69" i="1" s="1"/>
  <c r="I69" i="1"/>
  <c r="H69" i="1" s="1"/>
  <c r="F70" i="1"/>
  <c r="G70" i="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c r="I78" i="1"/>
  <c r="H78" i="1" s="1"/>
  <c r="F79" i="1"/>
  <c r="G79" i="1" s="1"/>
  <c r="I79" i="1"/>
  <c r="H79" i="1" s="1"/>
  <c r="F80" i="1"/>
  <c r="G80" i="1" s="1"/>
  <c r="I80" i="1"/>
  <c r="H80" i="1" s="1"/>
  <c r="F81" i="1"/>
  <c r="G81" i="1" s="1"/>
  <c r="I81" i="1"/>
  <c r="H81" i="1" s="1"/>
  <c r="F82" i="1"/>
  <c r="G82" i="1"/>
  <c r="I82" i="1"/>
  <c r="H82" i="1" s="1"/>
  <c r="F83" i="1"/>
  <c r="G83" i="1" s="1"/>
  <c r="I83" i="1"/>
  <c r="H83" i="1" s="1"/>
  <c r="F84" i="1"/>
  <c r="G84" i="1" s="1"/>
  <c r="I84" i="1"/>
  <c r="H84" i="1" s="1"/>
  <c r="F85" i="1"/>
  <c r="G85" i="1" s="1"/>
  <c r="I85" i="1"/>
  <c r="H85" i="1" s="1"/>
  <c r="F86" i="1"/>
  <c r="G86" i="1"/>
  <c r="I86" i="1"/>
  <c r="H86" i="1" s="1"/>
  <c r="F87" i="1"/>
  <c r="G87" i="1" s="1"/>
  <c r="I87" i="1"/>
  <c r="H87" i="1" s="1"/>
  <c r="F88" i="1"/>
  <c r="G88" i="1" s="1"/>
  <c r="I88" i="1"/>
  <c r="H88" i="1" s="1"/>
  <c r="F89" i="1"/>
  <c r="G89" i="1" s="1"/>
  <c r="I89" i="1"/>
  <c r="H89" i="1" s="1"/>
  <c r="F90" i="1"/>
  <c r="G90" i="1"/>
  <c r="I90" i="1"/>
  <c r="H90" i="1" s="1"/>
  <c r="F91" i="1"/>
  <c r="G91" i="1" s="1"/>
  <c r="I91" i="1"/>
  <c r="H91" i="1" s="1"/>
  <c r="F92" i="1"/>
  <c r="G92" i="1" s="1"/>
  <c r="I92" i="1"/>
  <c r="H92" i="1" s="1"/>
  <c r="F93" i="1"/>
  <c r="G93" i="1" s="1"/>
  <c r="I93" i="1"/>
  <c r="H93" i="1" s="1"/>
  <c r="F94" i="1"/>
  <c r="G94" i="1"/>
  <c r="I94" i="1"/>
  <c r="H94" i="1" s="1"/>
  <c r="F95" i="1"/>
  <c r="G95" i="1" s="1"/>
  <c r="I95" i="1"/>
  <c r="H95" i="1" s="1"/>
  <c r="F96" i="1"/>
  <c r="G96" i="1" s="1"/>
  <c r="I96" i="1"/>
  <c r="H96" i="1" s="1"/>
  <c r="F97" i="1"/>
  <c r="G97" i="1" s="1"/>
  <c r="I97" i="1"/>
  <c r="H97" i="1" s="1"/>
  <c r="F98" i="1"/>
  <c r="G98" i="1"/>
  <c r="I98" i="1"/>
  <c r="H98" i="1" s="1"/>
  <c r="F99" i="1"/>
  <c r="G99" i="1" s="1"/>
  <c r="I99" i="1"/>
  <c r="H99" i="1" s="1"/>
  <c r="F100" i="1"/>
  <c r="G100" i="1" s="1"/>
  <c r="I100" i="1"/>
  <c r="H100" i="1" s="1"/>
  <c r="F101" i="1"/>
  <c r="G101" i="1" s="1"/>
  <c r="I101" i="1"/>
  <c r="H101" i="1" s="1"/>
  <c r="F102" i="1"/>
  <c r="G102" i="1"/>
  <c r="I102" i="1"/>
  <c r="H102" i="1" s="1"/>
  <c r="F103" i="1"/>
  <c r="G103" i="1" s="1"/>
  <c r="I103" i="1"/>
  <c r="H103" i="1" s="1"/>
  <c r="F104" i="1"/>
  <c r="G104" i="1" s="1"/>
  <c r="I104" i="1"/>
  <c r="H104" i="1" s="1"/>
  <c r="F105" i="1"/>
  <c r="G105" i="1" s="1"/>
  <c r="I105" i="1"/>
  <c r="H105" i="1" s="1"/>
  <c r="F106" i="1"/>
  <c r="G106" i="1"/>
  <c r="I106" i="1"/>
  <c r="H106" i="1" s="1"/>
  <c r="F107" i="1"/>
  <c r="G107" i="1" s="1"/>
  <c r="I107" i="1"/>
  <c r="H107" i="1" s="1"/>
  <c r="F108" i="1"/>
  <c r="G108" i="1" s="1"/>
  <c r="I108" i="1"/>
  <c r="H108" i="1" s="1"/>
  <c r="H56" i="1"/>
  <c r="H60" i="1"/>
  <c r="H58" i="1"/>
  <c r="F61" i="1"/>
  <c r="G61" i="1"/>
  <c r="F59" i="1"/>
  <c r="G59" i="1" s="1"/>
  <c r="F57" i="1"/>
  <c r="G57" i="1"/>
  <c r="F55" i="1"/>
  <c r="G55" i="1" s="1"/>
  <c r="H53" i="1"/>
  <c r="F52" i="1"/>
  <c r="G52" i="1" s="1"/>
  <c r="F51" i="1"/>
  <c r="G51" i="1"/>
  <c r="F50" i="1"/>
  <c r="G50" i="1" s="1"/>
  <c r="H50" i="1"/>
  <c r="F49" i="1"/>
  <c r="G49" i="1"/>
  <c r="H49" i="1"/>
  <c r="F48" i="1"/>
  <c r="G48" i="1"/>
  <c r="F47" i="1"/>
  <c r="G47" i="1" s="1"/>
  <c r="F46" i="1"/>
  <c r="G46" i="1"/>
  <c r="H46" i="1"/>
  <c r="F45" i="1"/>
  <c r="G45" i="1" s="1"/>
  <c r="H45" i="1"/>
  <c r="F44" i="1"/>
  <c r="G44" i="1" s="1"/>
  <c r="A43" i="1"/>
  <c r="F43" i="1"/>
  <c r="G43"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F42" i="1"/>
  <c r="G42" i="1"/>
  <c r="H42" i="1"/>
  <c r="F41" i="1"/>
  <c r="G41" i="1"/>
  <c r="H41" i="1"/>
  <c r="F40" i="1"/>
  <c r="G40" i="1" s="1"/>
  <c r="F39" i="1"/>
  <c r="G39" i="1"/>
  <c r="F38" i="1"/>
  <c r="G38" i="1"/>
  <c r="H38" i="1"/>
  <c r="F37" i="1"/>
  <c r="G37" i="1" s="1"/>
  <c r="H37" i="1"/>
  <c r="F36" i="1"/>
  <c r="G36" i="1" s="1"/>
  <c r="F35" i="1"/>
  <c r="G35" i="1"/>
  <c r="H35" i="1"/>
  <c r="F34" i="1"/>
  <c r="G34" i="1" s="1"/>
  <c r="H34" i="1"/>
  <c r="F33" i="1"/>
  <c r="G33" i="1" s="1"/>
  <c r="H33" i="1"/>
  <c r="F32" i="1"/>
  <c r="G32" i="1"/>
  <c r="F31" i="1"/>
  <c r="G31" i="1" s="1"/>
  <c r="F30" i="1"/>
  <c r="G30" i="1" s="1"/>
  <c r="H30" i="1"/>
  <c r="F29" i="1"/>
  <c r="G29" i="1"/>
  <c r="H29" i="1"/>
  <c r="F28" i="1"/>
  <c r="G28" i="1"/>
  <c r="F27" i="1"/>
  <c r="G27" i="1" s="1"/>
  <c r="F26" i="1"/>
  <c r="G26" i="1"/>
  <c r="H26" i="1"/>
  <c r="F25" i="1"/>
  <c r="G25" i="1"/>
  <c r="H25" i="1"/>
  <c r="F22" i="1"/>
  <c r="G22" i="1" s="1"/>
  <c r="H22" i="1"/>
  <c r="F21" i="1"/>
  <c r="G21" i="1" s="1"/>
  <c r="H21" i="1"/>
  <c r="F18" i="1"/>
  <c r="G18" i="1" s="1"/>
  <c r="H18" i="1"/>
  <c r="F17" i="1"/>
  <c r="G17" i="1" s="1"/>
  <c r="H17" i="1"/>
  <c r="H15" i="1"/>
  <c r="F14" i="1"/>
  <c r="G14" i="1" s="1"/>
  <c r="H14" i="1"/>
  <c r="F13" i="1"/>
  <c r="G13" i="1" s="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A44" i="1"/>
  <c r="A45" i="1"/>
  <c r="A46" i="1"/>
  <c r="A47" i="1"/>
  <c r="A48" i="1"/>
  <c r="A49" i="1"/>
  <c r="A50" i="1"/>
  <c r="A51" i="1"/>
  <c r="A52" i="1"/>
  <c r="A53" i="1"/>
  <c r="A54" i="1"/>
  <c r="A55" i="1"/>
  <c r="A56" i="1"/>
  <c r="A57" i="1"/>
  <c r="A58" i="1"/>
  <c r="A59" i="1"/>
  <c r="A60" i="1"/>
  <c r="A61" i="1"/>
  <c r="A62" i="1"/>
  <c r="H11" i="1" l="1"/>
  <c r="H10" i="1"/>
  <c r="H23" i="1"/>
  <c r="H19" i="1"/>
  <c r="F12" i="1"/>
  <c r="G12" i="1" s="1"/>
  <c r="F16" i="1"/>
  <c r="G16" i="1" s="1"/>
  <c r="F20" i="1"/>
  <c r="G20" i="1" s="1"/>
  <c r="F24" i="1"/>
  <c r="G24" i="1" s="1"/>
</calcChain>
</file>

<file path=xl/sharedStrings.xml><?xml version="1.0" encoding="utf-8"?>
<sst xmlns="http://schemas.openxmlformats.org/spreadsheetml/2006/main" count="424" uniqueCount="221">
  <si>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</si>
  <si>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</si>
  <si>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</si>
  <si>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</si>
  <si>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</si>
  <si>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</si>
  <si>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</si>
  <si>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</si>
  <si>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</si>
  <si>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</si>
  <si>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</si>
  <si>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</si>
  <si>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</si>
  <si>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</si>
  <si>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</si>
  <si>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</si>
  <si>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</si>
  <si>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</si>
  <si>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</si>
  <si>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</si>
  <si>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</si>
  <si>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</si>
  <si>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</si>
  <si>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</si>
  <si>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</si>
  <si>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</si>
  <si>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</si>
  <si>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</si>
  <si>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</si>
  <si>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</si>
  <si>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</si>
  <si>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</si>
  <si>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</si>
  <si>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</si>
  <si>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</si>
  <si>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</si>
  <si>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</si>
  <si>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</si>
  <si>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</si>
  <si>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</si>
  <si>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</si>
  <si>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</si>
  <si>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</si>
  <si>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</si>
  <si>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</si>
  <si>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</si>
  <si>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</si>
  <si>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</si>
  <si>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</si>
  <si>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</si>
  <si>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</si>
  <si>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</si>
  <si>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</si>
  <si>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</si>
  <si>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</si>
  <si>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</si>
  <si>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</si>
  <si>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</si>
  <si>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</si>
  <si>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</si>
  <si>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</si>
  <si>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</si>
  <si>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</si>
  <si>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</si>
  <si>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</si>
  <si>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</si>
  <si>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</si>
  <si>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</si>
  <si>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</si>
  <si>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</si>
  <si>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</si>
  <si>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</si>
  <si>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</si>
  <si>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</si>
  <si>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</si>
  <si>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</si>
  <si>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</si>
  <si>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</si>
  <si>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</si>
  <si>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</si>
  <si>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</si>
  <si>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</si>
  <si>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</si>
  <si>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</si>
  <si>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</si>
  <si>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</si>
  <si>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</si>
  <si>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</si>
  <si>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</si>
  <si>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</si>
  <si>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</si>
  <si>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</si>
  <si>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</si>
  <si>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</si>
  <si>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</si>
  <si>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</si>
  <si>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</si>
  <si>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</si>
  <si>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</si>
  <si>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</si>
  <si>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</si>
  <si>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</si>
  <si>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</si>
  <si>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</si>
  <si>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</si>
  <si>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</si>
  <si>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</si>
  <si>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</si>
  <si>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</si>
  <si>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</si>
  <si>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</si>
  <si>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</si>
  <si>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</si>
  <si>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</si>
  <si>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</si>
  <si>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</si>
  <si>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</si>
  <si>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</si>
  <si>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</si>
  <si>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</si>
  <si>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</si>
  <si>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</si>
  <si>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</si>
  <si>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</si>
  <si>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</si>
  <si>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</si>
  <si>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</si>
  <si>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</si>
  <si>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</si>
  <si>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</si>
  <si>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</si>
  <si>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</si>
  <si>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</si>
  <si>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</si>
  <si>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</si>
  <si>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</si>
  <si>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</si>
  <si>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</si>
  <si>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</si>
  <si>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</si>
  <si>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</si>
  <si>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</si>
  <si>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</si>
  <si>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</si>
  <si>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</si>
  <si>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</si>
  <si>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</si>
  <si>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</si>
  <si>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</si>
  <si>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</si>
  <si>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</si>
  <si>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</si>
  <si>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</si>
  <si>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</si>
  <si>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</si>
  <si>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</si>
  <si>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</si>
  <si>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</si>
  <si>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</si>
  <si>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</si>
  <si>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</si>
  <si>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</si>
  <si>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</si>
  <si>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</si>
  <si>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</si>
  <si>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</si>
  <si>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</si>
  <si>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</si>
  <si>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</si>
  <si>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</si>
  <si>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</si>
  <si>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</si>
  <si>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</si>
  <si>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</si>
  <si>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</si>
  <si>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</si>
  <si>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</si>
  <si>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</si>
  <si>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</si>
  <si>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</si>
  <si>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</si>
  <si>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</si>
  <si>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</si>
  <si>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</si>
  <si>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</si>
  <si>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</si>
  <si>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</si>
  <si>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artículo de opinión </t>
  </si>
  <si>
    <t>Luz Amparo Rubiano</t>
  </si>
  <si>
    <t>LE_11_03_REC50</t>
  </si>
  <si>
    <t>SHUTTER: 229542484</t>
  </si>
  <si>
    <t>SHUTTER: 230506819</t>
  </si>
  <si>
    <t>SHUTTER: 25285753</t>
  </si>
  <si>
    <t xml:space="preserve">SHUTTER: 231661405 </t>
  </si>
  <si>
    <t>SHUTTER: 230499592</t>
  </si>
  <si>
    <t>SHUTTER: 231178375</t>
  </si>
  <si>
    <t>SHUTTER: 229539142</t>
  </si>
  <si>
    <t>SHUTTER: 229540033</t>
  </si>
  <si>
    <t xml:space="preserve">SHUTTER: 261029825 </t>
  </si>
  <si>
    <t>SHUTTER: 252139183</t>
  </si>
  <si>
    <t>SHUTTER: 231175273</t>
  </si>
  <si>
    <t xml:space="preserve">SHUTTER: 229539385 </t>
  </si>
  <si>
    <t>SHUTTER: 229535812</t>
  </si>
  <si>
    <t xml:space="preserve">SHUTTER: 112212056 </t>
  </si>
  <si>
    <t xml:space="preserve">SHUTTER: 237233377 </t>
  </si>
  <si>
    <t>Fotografía</t>
  </si>
  <si>
    <t>BOTTICELLI, Alessandro di Mariano dei Filipepi, Sandro (1445-1510), The Birth of Venus, ca. 1485, Renaissance art, Quattrocento, Oil on wood,</t>
  </si>
  <si>
    <t>VELAZQUEZ, Diego Rodriguez de Silva (1599-1660), Las Meninas (The Maids of Honour or The Family of Philip IV), 1656, Baroque</t>
  </si>
  <si>
    <t>The storming of the Bastille, 1789.</t>
  </si>
  <si>
    <t>Christopher Columbus taking posession of the New World in San Salvador, chromolithograph 1492</t>
  </si>
  <si>
    <t>CLOUET, Francois (1505-1573), Portrait of Catherine de Medicis, ca. 1566, Versailles, Palace of Versailles</t>
  </si>
  <si>
    <t>Hombre de Vitruvio de Leonardo Da Vinci</t>
  </si>
  <si>
    <t>Sistine Chapel, The Last Judgement, 1537-1541, VATICAN CITY, Vatican Palaces, Detail, Renaissance art</t>
  </si>
  <si>
    <t>JACQUAND, Claude (1840-1878), Congress of Munster, 15th May 1648, 1837, Thirty Years' War, Peacy teatry before the Peace of Wesphalia, Painting after an original by Gerard Terborch, Oil on canvas,</t>
  </si>
  <si>
    <t>VELAZQUEZ, Diego Rodriguez de Silva (1599-1660), Menippus, 1639, Velazquez makes a burlesque interpretation of the sitter, Baroque art, Oil on canvas,</t>
  </si>
  <si>
    <t>Greco, Domenikos Theotokopoulos, called El (1541-1614), Christ driving the Traders from the Temple, ca. 1600, Another similar painting from the same author is kept in the Church of San Gines</t>
  </si>
  <si>
    <t>CARAVAGGIO, Michelangelo Merisi da (1573-1610), Judith and Holofernes, 1598, Baroque art, Oil on canvas,</t>
  </si>
  <si>
    <t>forefront of the statue of Spanish King Carlos III, located in the square known as Puerta del Sol, Madrid, Spain</t>
  </si>
  <si>
    <t>CALLET, Antoine Franx8Dois (1741-1823), Portrait of Louis XVI, end 18th c. Oil on canvas</t>
  </si>
  <si>
    <t>David, Jacques-Louis (1748-1825), The Oath of the Horatii, 1784, From Louis XVI's collection, Neoclassicism, Oil on canvas,</t>
  </si>
  <si>
    <t>Brandenburg gate at summer, Berlin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</si>
</sst>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2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190</v>
      </c>
      <c r="C10" s="20" t="str">
        <f t="shared" ref="C10:C13" si="0">IF(OR(B10&lt;&gt;"",J10&lt;&gt;""),IF($G$4="Recurso",CONCATENATE($G$4," ",$G$5),$G$4),"")</f>
        <v>Recurso F7</v>
      </c>
      <c r="D10" s="63" t="s">
        <v>205</v>
      </c>
      <c r="E10" s="63" t="s">
        <v>150</v>
      </c>
      <c r="F10" s="13" t="str">
        <f t="shared" ref="F10:F13" ca="1" si="1">IF(OR(B10&lt;&gt;"",J10&lt;&gt;""),CONCATENATE($C$7,"_",$A10,IF($G$4="Cuaderno de Estudio","_small",CONCATENATE(IF(I10="","","n"),IF(LEFT($G$5,1)="F",".jpg",".png")))),"")</f>
        <v>LE_11_03_REC50_IMG01.jpg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H13"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206</v>
      </c>
      <c r="O10" s="2" t="str">
        <f>'Definición técnica de imagenes'!A12</f>
        <v>M12D</v>
      </c>
    </row>
    <row r="11" spans="1:16" s="11" customFormat="1" ht="59.25" customHeight="1" x14ac:dyDescent="0.25">
      <c r="A11" s="12" t="str">
        <f t="shared" ref="A11:A13" si="3">IF(OR(B11&lt;&gt;"",J11&lt;&gt;""),CONCATENATE(LEFT(A10,3),IF(MID(A10,4,2)+1&lt;10,CONCATENATE("0",MID(A10,4,2)+1))),"")</f>
        <v>IMG02</v>
      </c>
      <c r="B11" s="62" t="s">
        <v>191</v>
      </c>
      <c r="C11" s="20" t="str">
        <f t="shared" si="0"/>
        <v>Recurso F7</v>
      </c>
      <c r="D11" s="63" t="s">
        <v>205</v>
      </c>
      <c r="E11" s="63" t="s">
        <v>150</v>
      </c>
      <c r="F11" s="13" t="str">
        <f t="shared" ca="1" si="1"/>
        <v>LE_11_03_REC50_IMG02.jpg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ca="1" si="2"/>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t="s">
        <v>207</v>
      </c>
      <c r="O11" s="2" t="str">
        <f>'Definición técnica de imagenes'!A13</f>
        <v>M101</v>
      </c>
    </row>
    <row r="12" spans="1:16" s="11" customFormat="1" x14ac:dyDescent="0.25">
      <c r="A12" s="12" t="str">
        <f t="shared" si="3"/>
        <v>IMG03</v>
      </c>
      <c r="B12" s="62" t="s">
        <v>204</v>
      </c>
      <c r="C12" s="20" t="str">
        <f t="shared" si="0"/>
        <v>Recurso F7</v>
      </c>
      <c r="D12" s="63" t="s">
        <v>205</v>
      </c>
      <c r="E12" s="63" t="s">
        <v>150</v>
      </c>
      <c r="F12" s="13" t="str">
        <f t="shared" ca="1" si="1"/>
        <v>LE_11_03_REC50_IMG03.jpg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2"/>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208</v>
      </c>
      <c r="O12" s="2" t="str">
        <f>'Definición técnica de imagenes'!A18</f>
        <v>Diaporama F1</v>
      </c>
    </row>
    <row r="13" spans="1:16" s="11" customFormat="1" ht="40.5" x14ac:dyDescent="0.25">
      <c r="A13" s="12" t="str">
        <f t="shared" si="3"/>
        <v>IMG04</v>
      </c>
      <c r="B13" s="62" t="s">
        <v>199</v>
      </c>
      <c r="C13" s="20" t="str">
        <f t="shared" si="0"/>
        <v>Recurso F7</v>
      </c>
      <c r="D13" s="63" t="s">
        <v>205</v>
      </c>
      <c r="E13" s="63" t="s">
        <v>155</v>
      </c>
      <c r="F13" s="13" t="str">
        <f t="shared" ca="1" si="1"/>
        <v>LE_11_03_REC50_IMG04n.jpg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2"/>
        <v>LE_11_03_REC50_IMG04a.jpg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209</v>
      </c>
      <c r="O13" s="2" t="str">
        <f>'Definición técnica de imagenes'!A19</f>
        <v>F4</v>
      </c>
    </row>
    <row r="14" spans="1:16" s="11" customFormat="1" ht="54" x14ac:dyDescent="0.25">
      <c r="A14" s="12" t="str">
        <f>IF(OR(B14&lt;&gt;"",J14&lt;&gt;""),CONCATENATE(LEFT(A13,3),IF(MID(A13,4,2)+1&lt;10,CONCATENATE("0",MID(A13,4,2)+1))),"")</f>
        <v>IMG05</v>
      </c>
      <c r="B14" s="62" t="s">
        <v>200</v>
      </c>
      <c r="C14" s="20" t="str">
        <f t="shared" ref="C14:C25" si="4">IF(OR(B14&lt;&gt;"",J14&lt;&gt;""),IF($G$4="Recurso",CONCATENATE($G$4," ",$G$5),$G$4),"")</f>
        <v>Recurso F7</v>
      </c>
      <c r="D14" s="63" t="s">
        <v>205</v>
      </c>
      <c r="E14" s="63" t="s">
        <v>155</v>
      </c>
      <c r="F14" s="13" t="str">
        <f t="shared" ref="F14:F25" ca="1" si="5">IF(OR(B14&lt;&gt;"",J14&lt;&gt;""),CONCATENATE($C$7,"_",$A14,IF($G$4="Cuaderno de Estudio","_small",CONCATENATE(IF(I14="","","n"),IF(LEFT($G$5,1)="F",".jpg",".png")))),"")</f>
        <v>LE_11_03_REC50_IMG05n.jpg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ref="H14:H25" ca="1" si="6">IF(AND(I14&lt;&gt;"",I14&lt;&gt;0),IF(OR(B14&lt;&gt;"",J14&lt;&gt;""),CONCATENATE($C$7,"_",$A14,IF($G$4="Cuaderno de Estudio","_zoom",CONCATENATE("a",IF(LEFT($G$5,1)="F",".jpg",".png")))),""),"")</f>
        <v>LE_11_03_REC50_IMG05a.jpg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210</v>
      </c>
      <c r="O14" s="2" t="str">
        <f>'Definición técnica de imagenes'!A22</f>
        <v>F6</v>
      </c>
    </row>
    <row r="15" spans="1:16" s="11" customFormat="1" ht="27" x14ac:dyDescent="0.25">
      <c r="A15" s="12" t="str">
        <f>IF(OR(B15&lt;&gt;"",J15&lt;&gt;""),CONCATENATE(LEFT(A14,3),IF(MID(A14,4,2)+1&lt;10,CONCATENATE("0",MID(A14,4,2)+1))),"")</f>
        <v>IMG06</v>
      </c>
      <c r="B15" s="62" t="s">
        <v>192</v>
      </c>
      <c r="C15" s="20" t="str">
        <f t="shared" si="4"/>
        <v>Recurso F7</v>
      </c>
      <c r="D15" s="63" t="s">
        <v>205</v>
      </c>
      <c r="E15" s="63" t="s">
        <v>155</v>
      </c>
      <c r="F15" s="13" t="str">
        <f t="shared" ca="1" si="5"/>
        <v>LE_11_03_REC50_IMG06n.jpg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6"/>
        <v>LE_11_03_REC50_IMG06a.jpg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211</v>
      </c>
      <c r="O15" s="2" t="str">
        <f>'Definición técnica de imagenes'!A24</f>
        <v>F6B</v>
      </c>
    </row>
    <row r="16" spans="1:16" s="11" customFormat="1" ht="42.75" x14ac:dyDescent="0.3">
      <c r="A16" s="12" t="str">
        <f>IF(OR(B16&lt;&gt;"",J16&lt;&gt;""),CONCATENATE(LEFT(A15,3),IF(MID(A15,4,2)+1&lt;10,CONCATENATE("0",MID(A15,4,2)+1))),"")</f>
        <v>IMG07</v>
      </c>
      <c r="B16" s="62" t="s">
        <v>201</v>
      </c>
      <c r="C16" s="20" t="str">
        <f t="shared" si="4"/>
        <v>Recurso F7</v>
      </c>
      <c r="D16" s="63" t="s">
        <v>205</v>
      </c>
      <c r="E16" s="63" t="s">
        <v>155</v>
      </c>
      <c r="F16" s="13" t="str">
        <f t="shared" ca="1" si="5"/>
        <v>LE_11_03_REC50_IMG07n.jpg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6"/>
        <v>LE_11_03_REC50_IMG07a.jpg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212</v>
      </c>
      <c r="O16" s="2" t="str">
        <f>'Definición técnica de imagenes'!A25</f>
        <v>F7</v>
      </c>
    </row>
    <row r="17" spans="1:15" s="11" customFormat="1" ht="94.5" x14ac:dyDescent="0.25">
      <c r="A17" s="12" t="str">
        <f>IF(OR(B17&lt;&gt;"",J17&lt;&gt;""),CONCATENATE(LEFT(A16,3),IF(MID(A16,4,2)+1&lt;10,CONCATENATE("0",MID(A16,4,2)+1))),"")</f>
        <v>IMG08</v>
      </c>
      <c r="B17" s="62" t="s">
        <v>202</v>
      </c>
      <c r="C17" s="20" t="str">
        <f t="shared" si="4"/>
        <v>Recurso F7</v>
      </c>
      <c r="D17" s="63" t="s">
        <v>205</v>
      </c>
      <c r="E17" s="63" t="s">
        <v>155</v>
      </c>
      <c r="F17" s="13" t="str">
        <f t="shared" ca="1" si="5"/>
        <v>LE_11_03_REC50_IMG08n.jpg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6"/>
        <v>LE_11_03_REC50_IMG08a.jpg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213</v>
      </c>
      <c r="O17" s="2" t="str">
        <f>'Definición técnica de imagenes'!A27</f>
        <v>F7B</v>
      </c>
    </row>
    <row r="18" spans="1:15" s="11" customFormat="1" ht="67.5" x14ac:dyDescent="0.25">
      <c r="A18" s="12" t="str">
        <f>IF(OR(B18&lt;&gt;"",J18&lt;&gt;""),CONCATENATE(LEFT(A17,3),IF(MID(A17,4,2)+1&lt;10,CONCATENATE("0",MID(A17,4,2)+1))),"")</f>
        <v>IMG09</v>
      </c>
      <c r="B18" s="62" t="s">
        <v>193</v>
      </c>
      <c r="C18" s="20" t="str">
        <f t="shared" si="4"/>
        <v>Recurso F7</v>
      </c>
      <c r="D18" s="63" t="s">
        <v>205</v>
      </c>
      <c r="E18" s="63" t="s">
        <v>155</v>
      </c>
      <c r="F18" s="13" t="str">
        <f t="shared" ca="1" si="5"/>
        <v>LE_11_03_REC50_IMG09n.jpg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6"/>
        <v>LE_11_03_REC50_IMG09a.jpg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214</v>
      </c>
      <c r="O18" s="2" t="str">
        <f>'Definición técnica de imagenes'!A30</f>
        <v>F8</v>
      </c>
    </row>
    <row r="19" spans="1:15" s="11" customFormat="1" ht="85.5" x14ac:dyDescent="0.3">
      <c r="A19" s="12" t="str">
        <f t="shared" ref="A19:A25" si="7">IF(OR(B19&lt;&gt;"",J19&lt;&gt;""),CONCATENATE(LEFT(A18,3),IF(MID(A18,4,2)+1&lt;10,CONCATENATE("0",MID(A18,4,2)+1),MID(A18,4,2)+1)),"")</f>
        <v>IMG10</v>
      </c>
      <c r="B19" s="62" t="s">
        <v>194</v>
      </c>
      <c r="C19" s="20" t="str">
        <f t="shared" si="4"/>
        <v>Recurso F7</v>
      </c>
      <c r="D19" s="63" t="s">
        <v>205</v>
      </c>
      <c r="E19" s="63" t="s">
        <v>155</v>
      </c>
      <c r="F19" s="13" t="str">
        <f t="shared" ca="1" si="5"/>
        <v>LE_11_03_REC50_IMG10n.jpg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6"/>
        <v>LE_11_03_REC50_IMG10a.jpg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215</v>
      </c>
      <c r="O19" s="2" t="str">
        <f>'Definición técnica de imagenes'!A31</f>
        <v>F10</v>
      </c>
    </row>
    <row r="20" spans="1:15" s="11" customFormat="1" ht="54" x14ac:dyDescent="0.25">
      <c r="A20" s="12" t="str">
        <f t="shared" si="7"/>
        <v>IMG11</v>
      </c>
      <c r="B20" s="62" t="s">
        <v>195</v>
      </c>
      <c r="C20" s="20" t="str">
        <f t="shared" si="4"/>
        <v>Recurso F7</v>
      </c>
      <c r="D20" s="63" t="s">
        <v>205</v>
      </c>
      <c r="E20" s="63" t="s">
        <v>155</v>
      </c>
      <c r="F20" s="13" t="str">
        <f t="shared" ca="1" si="5"/>
        <v>LE_11_03_REC50_IMG11n.jpg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6"/>
        <v>LE_11_03_REC50_IMG11a.jpg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216</v>
      </c>
      <c r="O20" s="2" t="str">
        <f>'Definición técnica de imagenes'!A32</f>
        <v>F10B</v>
      </c>
    </row>
    <row r="21" spans="1:15" s="11" customFormat="1" ht="54" x14ac:dyDescent="0.25">
      <c r="A21" s="12" t="str">
        <f t="shared" si="7"/>
        <v>IMG12</v>
      </c>
      <c r="B21" s="62" t="s">
        <v>203</v>
      </c>
      <c r="C21" s="20" t="str">
        <f t="shared" si="4"/>
        <v>Recurso F7</v>
      </c>
      <c r="D21" s="63" t="s">
        <v>205</v>
      </c>
      <c r="E21" s="63" t="s">
        <v>155</v>
      </c>
      <c r="F21" s="13" t="str">
        <f t="shared" ca="1" si="5"/>
        <v>LE_11_03_REC50_IMG12n.jpg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6"/>
        <v>LE_11_03_REC50_IMG12a.jpg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t="s">
        <v>217</v>
      </c>
      <c r="O21" s="2" t="str">
        <f>'Definición técnica de imagenes'!A33</f>
        <v>F11</v>
      </c>
    </row>
    <row r="22" spans="1:15" s="11" customFormat="1" ht="40.5" x14ac:dyDescent="0.25">
      <c r="A22" s="12" t="str">
        <f t="shared" si="7"/>
        <v>IMG13</v>
      </c>
      <c r="B22" s="62" t="s">
        <v>196</v>
      </c>
      <c r="C22" s="20" t="str">
        <f t="shared" si="4"/>
        <v>Recurso F7</v>
      </c>
      <c r="D22" s="63" t="s">
        <v>205</v>
      </c>
      <c r="E22" s="63" t="s">
        <v>155</v>
      </c>
      <c r="F22" s="13" t="str">
        <f t="shared" ca="1" si="5"/>
        <v>LE_11_03_REC50_IMG13n.jpg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6"/>
        <v>LE_11_03_REC50_IMG13a.jpg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218</v>
      </c>
      <c r="O22" s="2" t="str">
        <f>'Definición técnica de imagenes'!A34</f>
        <v>F12</v>
      </c>
    </row>
    <row r="23" spans="1:15" s="11" customFormat="1" ht="54" x14ac:dyDescent="0.25">
      <c r="A23" s="12" t="str">
        <f t="shared" si="7"/>
        <v>IMG14</v>
      </c>
      <c r="B23" s="62" t="s">
        <v>197</v>
      </c>
      <c r="C23" s="20" t="str">
        <f t="shared" si="4"/>
        <v>Recurso F7</v>
      </c>
      <c r="D23" s="63" t="s">
        <v>205</v>
      </c>
      <c r="E23" s="63" t="s">
        <v>155</v>
      </c>
      <c r="F23" s="13" t="str">
        <f t="shared" ca="1" si="5"/>
        <v>LE_11_03_REC50_IMG14n.jpg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6"/>
        <v>LE_11_03_REC50_IMG14a.jpg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219</v>
      </c>
      <c r="O23" s="2" t="str">
        <f>'Definición técnica de imagenes'!A35</f>
        <v>F13</v>
      </c>
    </row>
    <row r="24" spans="1:15" s="11" customFormat="1" ht="27" x14ac:dyDescent="0.25">
      <c r="A24" s="12" t="str">
        <f t="shared" si="7"/>
        <v>IMG15</v>
      </c>
      <c r="B24" s="62" t="s">
        <v>198</v>
      </c>
      <c r="C24" s="20" t="str">
        <f t="shared" si="4"/>
        <v>Recurso F7</v>
      </c>
      <c r="D24" s="63" t="s">
        <v>205</v>
      </c>
      <c r="E24" s="63" t="s">
        <v>155</v>
      </c>
      <c r="F24" s="13" t="str">
        <f t="shared" ca="1" si="5"/>
        <v>LE_11_03_REC50_IMG15n.jpg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6"/>
        <v>LE_11_03_REC50_IMG15a.jpg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220</v>
      </c>
      <c r="O24" s="2" t="str">
        <f>'Definición técnica de imagenes'!A37</f>
        <v>F13B</v>
      </c>
    </row>
    <row r="25" spans="1:15" s="11" customFormat="1" x14ac:dyDescent="0.25">
      <c r="A25" s="12" t="str">
        <f t="shared" si="7"/>
        <v/>
      </c>
      <c r="B25" s="62"/>
      <c r="C25" s="20" t="str">
        <f t="shared" si="4"/>
        <v/>
      </c>
      <c r="D25" s="63"/>
      <c r="E25" s="63"/>
      <c r="F25" s="13" t="str">
        <f t="shared" si="5"/>
        <v/>
      </c>
      <c r="G25" s="13" t="str">
        <f ca="1">IF($F25&lt;&gt;"",IF($G$4="Recurso",VLOOKUP($E25,OFFSET('Definición técnica de imagenes'!$A$1,MATCH($G$5,'Definición técnica de imagenes'!$A$1:$A$104,0)-1,1,COUNTIF('Definición técnica de imagenes'!$A$3:$A$102,$G$5),5),5,FALSE),'Definición técnica de imagenes'!$F$16),"")</f>
        <v/>
      </c>
      <c r="H25" s="13" t="str">
        <f t="shared" ca="1" si="6"/>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ref="A26:A50" si="8">IF(OR(B26&lt;&gt;"",J26&lt;&gt;""),CONCATENATE(LEFT(A25,3),IF(MID(A25,4,2)+1&lt;10,CONCATENATE("0",MID(A25,4,2)+1),MID(A25,4,2)+1)),"")</f>
        <v/>
      </c>
      <c r="B26" s="62"/>
      <c r="C26" s="20" t="str">
        <f t="shared" ref="C26:C35" si="9">IF(OR(B26&lt;&gt;"",J26&lt;&gt;""),IF($G$4="Recurso",CONCATENATE($G$4," ",$G$5),$G$4),"")</f>
        <v/>
      </c>
      <c r="D26" s="63"/>
      <c r="E26" s="63"/>
      <c r="F26" s="13" t="str">
        <f t="shared" ref="F26:F74" si="10">IF(OR(B26&lt;&gt;"",J26&lt;&gt;""),CONCATENATE($C$7,"_",$A26,IF($G$4="Cuaderno de Estudio","_small",CONCATENATE(IF(I26="","","n"),IF(LEFT($G$5,1)="F",".jpg",".png")))),"")</f>
        <v/>
      </c>
      <c r="G26" s="13" t="str">
        <f ca="1">IF($F26&lt;&gt;"",IF($G$4="Recurso",VLOOKUP($E26,OFFSET('Definición técnica de imagenes'!$A$1,MATCH($G$5,'Definición técnica de imagenes'!$A$1:$A$104,0)-1,1,COUNTIF('Definición técnica de imagenes'!$A$3:$A$102,$G$5),5),5,FALSE),'Definición técnica de imagenes'!$F$16),"")</f>
        <v/>
      </c>
      <c r="H26" s="13" t="str">
        <f t="shared" ref="H26:H74" ca="1" si="11">IF(AND(I26&lt;&gt;"",I26&lt;&gt;0),IF(OR(B26&lt;&gt;"",J26&lt;&gt;""),CONCATENATE($C$7,"_",$A26,IF($G$4="Cuaderno de Estudio","_zoom",CONCATENATE("a",IF(LEFT($G$5,1)="F",".jpg",".png")))),""),"")</f>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9"/>
        <v/>
      </c>
      <c r="D27" s="63"/>
      <c r="E27" s="63"/>
      <c r="F27" s="13" t="str">
        <f t="shared" si="10"/>
        <v/>
      </c>
      <c r="G27" s="13" t="str">
        <f ca="1">IF($F27&lt;&gt;"",IF($G$4="Recurso",VLOOKUP($E27,OFFSET('Definición técnica de imagenes'!$A$1,MATCH($G$5,'Definición técnica de imagenes'!$A$1:$A$104,0)-1,1,COUNTIF('Definición técnica de imagenes'!$A$3:$A$102,$G$5),5),5,FALSE),'Definición técnica de imagenes'!$F$16),"")</f>
        <v/>
      </c>
      <c r="H27" s="13" t="str">
        <f t="shared" ca="1" si="11"/>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9"/>
        <v/>
      </c>
      <c r="D28" s="63"/>
      <c r="E28" s="63"/>
      <c r="F28" s="13" t="str">
        <f t="shared" si="10"/>
        <v/>
      </c>
      <c r="G28" s="13" t="str">
        <f ca="1">IF($F28&lt;&gt;"",IF($G$4="Recurso",VLOOKUP($E28,OFFSET('Definición técnica de imagenes'!$A$1,MATCH($G$5,'Definición técnica de imagenes'!$A$1:$A$104,0)-1,1,COUNTIF('Definición técnica de imagenes'!$A$3:$A$102,$G$5),5),5,FALSE),'Definición técnica de imagenes'!$F$16),"")</f>
        <v/>
      </c>
      <c r="H28" s="13" t="str">
        <f t="shared" ca="1" si="11"/>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9"/>
        <v/>
      </c>
      <c r="D29" s="63"/>
      <c r="E29" s="63"/>
      <c r="F29" s="13" t="str">
        <f t="shared" si="10"/>
        <v/>
      </c>
      <c r="G29" s="13" t="str">
        <f ca="1">IF($F29&lt;&gt;"",IF($G$4="Recurso",VLOOKUP($E29,OFFSET('Definición técnica de imagenes'!$A$1,MATCH($G$5,'Definición técnica de imagenes'!$A$1:$A$104,0)-1,1,COUNTIF('Definición técnica de imagenes'!$A$3:$A$102,$G$5),5),5,FALSE),'Definición técnica de imagenes'!$F$16),"")</f>
        <v/>
      </c>
      <c r="H29" s="13" t="str">
        <f t="shared" ca="1" si="11"/>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9"/>
        <v/>
      </c>
      <c r="D30" s="63"/>
      <c r="E30" s="63"/>
      <c r="F30" s="13" t="str">
        <f t="shared" si="10"/>
        <v/>
      </c>
      <c r="G30" s="13" t="str">
        <f ca="1">IF($F30&lt;&gt;"",IF($G$4="Recurso",VLOOKUP($E30,OFFSET('Definición técnica de imagenes'!$A$1,MATCH($G$5,'Definición técnica de imagenes'!$A$1:$A$104,0)-1,1,COUNTIF('Definición técnica de imagenes'!$A$3:$A$102,$G$5),5),5,FALSE),'Definición técnica de imagenes'!$F$16),"")</f>
        <v/>
      </c>
      <c r="H30" s="13" t="str">
        <f t="shared" ca="1" si="11"/>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9"/>
        <v/>
      </c>
      <c r="D31" s="63"/>
      <c r="E31" s="63"/>
      <c r="F31" s="13" t="str">
        <f t="shared" si="10"/>
        <v/>
      </c>
      <c r="G31" s="13" t="str">
        <f ca="1">IF($F31&lt;&gt;"",IF($G$4="Recurso",VLOOKUP($E31,OFFSET('Definición técnica de imagenes'!$A$1,MATCH($G$5,'Definición técnica de imagenes'!$A$1:$A$104,0)-1,1,COUNTIF('Definición técnica de imagenes'!$A$3:$A$102,$G$5),5),5,FALSE),'Definición técnica de imagenes'!$F$16),"")</f>
        <v/>
      </c>
      <c r="H31" s="13" t="str">
        <f t="shared" ca="1" si="11"/>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9"/>
        <v/>
      </c>
      <c r="D32" s="63"/>
      <c r="E32" s="63"/>
      <c r="F32" s="13" t="str">
        <f t="shared" si="10"/>
        <v/>
      </c>
      <c r="G32" s="13" t="str">
        <f ca="1">IF($F32&lt;&gt;"",IF($G$4="Recurso",VLOOKUP($E32,OFFSET('Definición técnica de imagenes'!$A$1,MATCH($G$5,'Definición técnica de imagenes'!$A$1:$A$104,0)-1,1,COUNTIF('Definición técnica de imagenes'!$A$3:$A$102,$G$5),5),5,FALSE),'Definición técnica de imagenes'!$F$16),"")</f>
        <v/>
      </c>
      <c r="H32" s="13" t="str">
        <f t="shared" ca="1" si="11"/>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9"/>
        <v/>
      </c>
      <c r="D33" s="63"/>
      <c r="E33" s="63"/>
      <c r="F33" s="13" t="str">
        <f t="shared" si="10"/>
        <v/>
      </c>
      <c r="G33" s="13" t="str">
        <f ca="1">IF($F33&lt;&gt;"",IF($G$4="Recurso",VLOOKUP($E33,OFFSET('Definición técnica de imagenes'!$A$1,MATCH($G$5,'Definición técnica de imagenes'!$A$1:$A$104,0)-1,1,COUNTIF('Definición técnica de imagenes'!$A$3:$A$102,$G$5),5),5,FALSE),'Definición técnica de imagenes'!$F$16),"")</f>
        <v/>
      </c>
      <c r="H33" s="13" t="str">
        <f t="shared" ca="1" si="11"/>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9"/>
        <v/>
      </c>
      <c r="D34" s="63"/>
      <c r="E34" s="63"/>
      <c r="F34" s="13" t="str">
        <f t="shared" si="10"/>
        <v/>
      </c>
      <c r="G34" s="13" t="str">
        <f ca="1">IF($F34&lt;&gt;"",IF($G$4="Recurso",VLOOKUP($E34,OFFSET('Definición técnica de imagenes'!$A$1,MATCH($G$5,'Definición técnica de imagenes'!$A$1:$A$104,0)-1,1,COUNTIF('Definición técnica de imagenes'!$A$3:$A$102,$G$5),5),5,FALSE),'Definición técnica de imagenes'!$F$16),"")</f>
        <v/>
      </c>
      <c r="H34" s="13" t="str">
        <f t="shared" ca="1" si="11"/>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9"/>
        <v/>
      </c>
      <c r="D35" s="63"/>
      <c r="E35" s="63"/>
      <c r="F35" s="13" t="str">
        <f t="shared" si="10"/>
        <v/>
      </c>
      <c r="G35" s="13" t="str">
        <f ca="1">IF($F35&lt;&gt;"",IF($G$4="Recurso",VLOOKUP($E35,OFFSET('Definición técnica de imagenes'!$A$1,MATCH($G$5,'Definición técnica de imagenes'!$A$1:$A$104,0)-1,1,COUNTIF('Definición técnica de imagenes'!$A$3:$A$102,$G$5),5),5,FALSE),'Definición técnica de imagenes'!$F$16),"")</f>
        <v/>
      </c>
      <c r="H35" s="13" t="str">
        <f t="shared" ca="1" si="11"/>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ref="A36:A42" si="12">IF(OR(B36&lt;&gt;"",J36&lt;&gt;""),CONCATENATE(LEFT(A35,3),IF(MID(A35,4,2)+1&lt;10,CONCATENATE("0",MID(A35,4,2)+1),MID(A35,4,2)+1)),"")</f>
        <v/>
      </c>
      <c r="B36" s="62"/>
      <c r="C36" s="20" t="str">
        <f t="shared" ref="C36:C42" si="13">IF(OR(B36&lt;&gt;"",J36&lt;&gt;""),IF($G$4="Recurso",CONCATENATE($G$4," ",$G$5),$G$4),"")</f>
        <v/>
      </c>
      <c r="D36" s="63"/>
      <c r="E36" s="63"/>
      <c r="F36" s="13" t="str">
        <f t="shared" ref="F36:F42" si="14">IF(OR(B36&lt;&gt;"",J36&lt;&gt;""),CONCATENATE($C$7,"_",$A36,IF($G$4="Cuaderno de Estudio","_small",CONCATENATE(IF(I36="","","n"),IF(LEFT($G$5,1)="F",".jpg",".png")))),"")</f>
        <v/>
      </c>
      <c r="G36" s="13" t="str">
        <f ca="1">IF($F36&lt;&gt;"",IF($G$4="Recurso",VLOOKUP($E36,OFFSET('Definición técnica de imagenes'!$A$1,MATCH($G$5,'Definición técnica de imagenes'!$A$1:$A$104,0)-1,1,COUNTIF('Definición técnica de imagenes'!$A$3:$A$102,$G$5),5),5,FALSE),'Definición técnica de imagenes'!$F$16),"")</f>
        <v/>
      </c>
      <c r="H36" s="13" t="str">
        <f t="shared" ref="H36:H42" ca="1" si="15">IF(AND(I36&lt;&gt;"",I36&lt;&gt;0),IF(OR(B36&lt;&gt;"",J36&lt;&gt;""),CONCATENATE($C$7,"_",$A36,IF($G$4="Cuaderno de Estudio","_zoom",CONCATENATE("a",IF(LEFT($G$5,1)="F",".jpg",".png")))),""),"")</f>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12"/>
        <v/>
      </c>
      <c r="B37" s="62"/>
      <c r="C37" s="20" t="str">
        <f t="shared" si="13"/>
        <v/>
      </c>
      <c r="D37" s="63"/>
      <c r="E37" s="63"/>
      <c r="F37" s="13" t="str">
        <f t="shared" si="14"/>
        <v/>
      </c>
      <c r="G37" s="13" t="str">
        <f ca="1">IF($F37&lt;&gt;"",IF($G$4="Recurso",VLOOKUP($E37,OFFSET('Definición técnica de imagenes'!$A$1,MATCH($G$5,'Definición técnica de imagenes'!$A$1:$A$104,0)-1,1,COUNTIF('Definición técnica de imagenes'!$A$3:$A$102,$G$5),5),5,FALSE),'Definición técnica de imagenes'!$F$16),"")</f>
        <v/>
      </c>
      <c r="H37" s="13" t="str">
        <f t="shared" ca="1" si="1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12"/>
        <v/>
      </c>
      <c r="B38" s="62"/>
      <c r="C38" s="20" t="str">
        <f t="shared" si="13"/>
        <v/>
      </c>
      <c r="D38" s="63"/>
      <c r="E38" s="63"/>
      <c r="F38" s="13" t="str">
        <f t="shared" si="14"/>
        <v/>
      </c>
      <c r="G38" s="13" t="str">
        <f ca="1">IF($F38&lt;&gt;"",IF($G$4="Recurso",VLOOKUP($E38,OFFSET('Definición técnica de imagenes'!$A$1,MATCH($G$5,'Definición técnica de imagenes'!$A$1:$A$104,0)-1,1,COUNTIF('Definición técnica de imagenes'!$A$3:$A$102,$G$5),5),5,FALSE),'Definición técnica de imagenes'!$F$16),"")</f>
        <v/>
      </c>
      <c r="H38" s="13" t="str">
        <f t="shared" ca="1" si="1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12"/>
        <v/>
      </c>
      <c r="B39" s="62"/>
      <c r="C39" s="20" t="str">
        <f t="shared" si="13"/>
        <v/>
      </c>
      <c r="D39" s="63"/>
      <c r="E39" s="63"/>
      <c r="F39" s="13" t="str">
        <f t="shared" si="14"/>
        <v/>
      </c>
      <c r="G39" s="13" t="str">
        <f ca="1">IF($F39&lt;&gt;"",IF($G$4="Recurso",VLOOKUP($E39,OFFSET('Definición técnica de imagenes'!$A$1,MATCH($G$5,'Definición técnica de imagenes'!$A$1:$A$104,0)-1,1,COUNTIF('Definición técnica de imagenes'!$A$3:$A$102,$G$5),5),5,FALSE),'Definición técnica de imagenes'!$F$16),"")</f>
        <v/>
      </c>
      <c r="H39" s="13" t="str">
        <f t="shared" ca="1" si="1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12"/>
        <v/>
      </c>
      <c r="B40" s="62"/>
      <c r="C40" s="20" t="str">
        <f t="shared" si="13"/>
        <v/>
      </c>
      <c r="D40" s="63"/>
      <c r="E40" s="63"/>
      <c r="F40" s="13" t="str">
        <f t="shared" si="14"/>
        <v/>
      </c>
      <c r="G40" s="13" t="str">
        <f ca="1">IF($F40&lt;&gt;"",IF($G$4="Recurso",VLOOKUP($E40,OFFSET('Definición técnica de imagenes'!$A$1,MATCH($G$5,'Definición técnica de imagenes'!$A$1:$A$104,0)-1,1,COUNTIF('Definición técnica de imagenes'!$A$3:$A$102,$G$5),5),5,FALSE),'Definición técnica de imagenes'!$F$16),"")</f>
        <v/>
      </c>
      <c r="H40" s="13" t="str">
        <f t="shared" ca="1" si="1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12"/>
        <v/>
      </c>
      <c r="B41" s="62"/>
      <c r="C41" s="20" t="str">
        <f t="shared" si="13"/>
        <v/>
      </c>
      <c r="D41" s="63"/>
      <c r="E41" s="63"/>
      <c r="F41" s="13" t="str">
        <f t="shared" si="14"/>
        <v/>
      </c>
      <c r="G41" s="13" t="str">
        <f ca="1">IF($F41&lt;&gt;"",IF($G$4="Recurso",VLOOKUP($E41,OFFSET('Definición técnica de imagenes'!$A$1,MATCH($G$5,'Definición técnica de imagenes'!$A$1:$A$104,0)-1,1,COUNTIF('Definición técnica de imagenes'!$A$3:$A$102,$G$5),5),5,FALSE),'Definición técnica de imagenes'!$F$16),"")</f>
        <v/>
      </c>
      <c r="H41" s="13" t="str">
        <f t="shared" ca="1" si="1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12"/>
        <v/>
      </c>
      <c r="B42" s="62"/>
      <c r="C42" s="20" t="str">
        <f t="shared" si="13"/>
        <v/>
      </c>
      <c r="D42" s="63"/>
      <c r="E42" s="63"/>
      <c r="F42" s="13" t="str">
        <f t="shared" si="14"/>
        <v/>
      </c>
      <c r="G42" s="13" t="str">
        <f ca="1">IF($F42&lt;&gt;"",IF($G$4="Recurso",VLOOKUP($E42,OFFSET('Definición técnica de imagenes'!$A$1,MATCH($G$5,'Definición técnica de imagenes'!$A$1:$A$104,0)-1,1,COUNTIF('Definición técnica de imagenes'!$A$3:$A$102,$G$5),5),5,FALSE),'Definición técnica de imagenes'!$F$16),"")</f>
        <v/>
      </c>
      <c r="H42" s="13" t="str">
        <f t="shared" ca="1" si="1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ref="C43:C73" si="16">IF(OR(B43&lt;&gt;"",J43&lt;&gt;""),IF($G$4="Recurso",CONCATENATE($G$4," ",$G$5),$G$4),"")</f>
        <v/>
      </c>
      <c r="D43" s="63"/>
      <c r="E43" s="63"/>
      <c r="F43" s="13" t="str">
        <f t="shared" si="10"/>
        <v/>
      </c>
      <c r="G43" s="13" t="str">
        <f ca="1">IF($F43&lt;&gt;"",IF($G$4="Recurso",VLOOKUP($E43,OFFSET('Definición técnica de imagenes'!$A$1,MATCH($G$5,'Definición técnica de imagenes'!$A$1:$A$104,0)-1,1,COUNTIF('Definición técnica de imagenes'!$A$3:$A$102,$G$5),5),5,FALSE),'Definición técnica de imagenes'!$F$16),"")</f>
        <v/>
      </c>
      <c r="H43" s="13" t="str">
        <f t="shared" ca="1" si="11"/>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16"/>
        <v/>
      </c>
      <c r="D44" s="63"/>
      <c r="E44" s="63"/>
      <c r="F44" s="13" t="str">
        <f t="shared" si="10"/>
        <v/>
      </c>
      <c r="G44" s="13" t="str">
        <f ca="1">IF($F44&lt;&gt;"",IF($G$4="Recurso",VLOOKUP($E44,OFFSET('Definición técnica de imagenes'!$A$1,MATCH($G$5,'Definición técnica de imagenes'!$A$1:$A$104,0)-1,1,COUNTIF('Definición técnica de imagenes'!$A$3:$A$102,$G$5),5),5,FALSE),'Definición técnica de imagenes'!$F$16),"")</f>
        <v/>
      </c>
      <c r="H44" s="13" t="str">
        <f t="shared" ca="1" si="11"/>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16"/>
        <v/>
      </c>
      <c r="D45" s="63"/>
      <c r="E45" s="63"/>
      <c r="F45" s="13" t="str">
        <f t="shared" si="10"/>
        <v/>
      </c>
      <c r="G45" s="13" t="str">
        <f ca="1">IF($F45&lt;&gt;"",IF($G$4="Recurso",VLOOKUP($E45,OFFSET('Definición técnica de imagenes'!$A$1,MATCH($G$5,'Definición técnica de imagenes'!$A$1:$A$104,0)-1,1,COUNTIF('Definición técnica de imagenes'!$A$3:$A$102,$G$5),5),5,FALSE),'Definición técnica de imagenes'!$F$16),"")</f>
        <v/>
      </c>
      <c r="H45" s="13" t="str">
        <f t="shared" ca="1" si="11"/>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16"/>
        <v/>
      </c>
      <c r="D46" s="63"/>
      <c r="E46" s="63"/>
      <c r="F46" s="13" t="str">
        <f t="shared" si="10"/>
        <v/>
      </c>
      <c r="G46" s="13" t="str">
        <f ca="1">IF($F46&lt;&gt;"",IF($G$4="Recurso",VLOOKUP($E46,OFFSET('Definición técnica de imagenes'!$A$1,MATCH($G$5,'Definición técnica de imagenes'!$A$1:$A$104,0)-1,1,COUNTIF('Definición técnica de imagenes'!$A$3:$A$102,$G$5),5),5,FALSE),'Definición técnica de imagenes'!$F$16),"")</f>
        <v/>
      </c>
      <c r="H46" s="13" t="str">
        <f t="shared" ca="1" si="11"/>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16"/>
        <v/>
      </c>
      <c r="D47" s="63"/>
      <c r="E47" s="63"/>
      <c r="F47" s="13" t="str">
        <f t="shared" si="10"/>
        <v/>
      </c>
      <c r="G47" s="13" t="str">
        <f ca="1">IF($F47&lt;&gt;"",IF($G$4="Recurso",VLOOKUP($E47,OFFSET('Definición técnica de imagenes'!$A$1,MATCH($G$5,'Definición técnica de imagenes'!$A$1:$A$104,0)-1,1,COUNTIF('Definición técnica de imagenes'!$A$3:$A$102,$G$5),5),5,FALSE),'Definición técnica de imagenes'!$F$16),"")</f>
        <v/>
      </c>
      <c r="H47" s="13" t="str">
        <f t="shared" ca="1" si="11"/>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16"/>
        <v/>
      </c>
      <c r="D48" s="63"/>
      <c r="E48" s="63"/>
      <c r="F48" s="13" t="str">
        <f t="shared" si="10"/>
        <v/>
      </c>
      <c r="G48" s="13" t="str">
        <f ca="1">IF($F48&lt;&gt;"",IF($G$4="Recurso",VLOOKUP($E48,OFFSET('Definición técnica de imagenes'!$A$1,MATCH($G$5,'Definición técnica de imagenes'!$A$1:$A$104,0)-1,1,COUNTIF('Definición técnica de imagenes'!$A$3:$A$102,$G$5),5),5,FALSE),'Definición técnica de imagenes'!$F$16),"")</f>
        <v/>
      </c>
      <c r="H48" s="13" t="str">
        <f t="shared" ca="1" si="11"/>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16"/>
        <v/>
      </c>
      <c r="D49" s="63"/>
      <c r="E49" s="63"/>
      <c r="F49" s="13" t="str">
        <f t="shared" si="10"/>
        <v/>
      </c>
      <c r="G49" s="13" t="str">
        <f ca="1">IF($F49&lt;&gt;"",IF($G$4="Recurso",VLOOKUP($E49,OFFSET('Definición técnica de imagenes'!$A$1,MATCH($G$5,'Definición técnica de imagenes'!$A$1:$A$104,0)-1,1,COUNTIF('Definición técnica de imagenes'!$A$3:$A$102,$G$5),5),5,FALSE),'Definición técnica de imagenes'!$F$16),"")</f>
        <v/>
      </c>
      <c r="H49" s="13" t="str">
        <f t="shared" ca="1" si="11"/>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16"/>
        <v/>
      </c>
      <c r="D50" s="63"/>
      <c r="E50" s="63"/>
      <c r="F50" s="13" t="str">
        <f t="shared" si="10"/>
        <v/>
      </c>
      <c r="G50" s="13" t="str">
        <f ca="1">IF($F50&lt;&gt;"",IF($G$4="Recurso",VLOOKUP($E50,OFFSET('Definición técnica de imagenes'!$A$1,MATCH($G$5,'Definición técnica de imagenes'!$A$1:$A$104,0)-1,1,COUNTIF('Definición técnica de imagenes'!$A$3:$A$102,$G$5),5),5,FALSE),'Definición técnica de imagenes'!$F$16),"")</f>
        <v/>
      </c>
      <c r="H50" s="13" t="str">
        <f t="shared" ca="1" si="11"/>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7">IF(OR(B51&lt;&gt;"",J51&lt;&gt;""),CONCATENATE(LEFT(A50,3),IF(MID(A50,4,2)+1&lt;10,CONCATENATE("0",MID(A50,4,2)+1),MID(A50,4,2)+1)),"")</f>
        <v/>
      </c>
      <c r="B51" s="62"/>
      <c r="C51" s="20" t="str">
        <f t="shared" si="16"/>
        <v/>
      </c>
      <c r="D51" s="63"/>
      <c r="E51" s="63"/>
      <c r="F51" s="13" t="str">
        <f t="shared" si="10"/>
        <v/>
      </c>
      <c r="G51" s="13" t="str">
        <f ca="1">IF($F51&lt;&gt;"",IF($G$4="Recurso",VLOOKUP($E51,OFFSET('Definición técnica de imagenes'!$A$1,MATCH($G$5,'Definición técnica de imagenes'!$A$1:$A$104,0)-1,1,COUNTIF('Definición técnica de imagenes'!$A$3:$A$102,$G$5),5),5,FALSE),'Definición técnica de imagenes'!$F$16),"")</f>
        <v/>
      </c>
      <c r="H51" s="13" t="str">
        <f t="shared" ca="1" si="11"/>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7"/>
        <v/>
      </c>
      <c r="B52" s="62"/>
      <c r="C52" s="20" t="str">
        <f t="shared" si="16"/>
        <v/>
      </c>
      <c r="D52" s="63"/>
      <c r="E52" s="63"/>
      <c r="F52" s="13" t="str">
        <f t="shared" si="10"/>
        <v/>
      </c>
      <c r="G52" s="13" t="str">
        <f ca="1">IF($F52&lt;&gt;"",IF($G$4="Recurso",VLOOKUP($E52,OFFSET('Definición técnica de imagenes'!$A$1,MATCH($G$5,'Definición técnica de imagenes'!$A$1:$A$104,0)-1,1,COUNTIF('Definición técnica de imagenes'!$A$3:$A$102,$G$5),5),5,FALSE),'Definición técnica de imagenes'!$F$16),"")</f>
        <v/>
      </c>
      <c r="H52" s="13" t="str">
        <f t="shared" ca="1" si="11"/>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7"/>
        <v/>
      </c>
      <c r="B53" s="62"/>
      <c r="C53" s="20" t="str">
        <f t="shared" si="16"/>
        <v/>
      </c>
      <c r="D53" s="63"/>
      <c r="E53" s="63"/>
      <c r="F53" s="13" t="str">
        <f t="shared" si="10"/>
        <v/>
      </c>
      <c r="G53" s="13" t="str">
        <f ca="1">IF($F53&lt;&gt;"",IF($G$4="Recurso",VLOOKUP($E53,OFFSET('Definición técnica de imagenes'!$A$1,MATCH($G$5,'Definición técnica de imagenes'!$A$1:$A$104,0)-1,1,COUNTIF('Definición técnica de imagenes'!$A$3:$A$102,$G$5),5),5,FALSE),'Definición técnica de imagenes'!$F$16),"")</f>
        <v/>
      </c>
      <c r="H53" s="13" t="str">
        <f t="shared" ca="1" si="11"/>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7"/>
        <v/>
      </c>
      <c r="B54" s="62"/>
      <c r="C54" s="20" t="str">
        <f t="shared" si="16"/>
        <v/>
      </c>
      <c r="D54" s="63"/>
      <c r="E54" s="63"/>
      <c r="F54" s="13" t="str">
        <f t="shared" si="10"/>
        <v/>
      </c>
      <c r="G54" s="13" t="str">
        <f ca="1">IF($F54&lt;&gt;"",IF($G$4="Recurso",VLOOKUP($E54,OFFSET('Definición técnica de imagenes'!$A$1,MATCH($G$5,'Definición técnica de imagenes'!$A$1:$A$104,0)-1,1,COUNTIF('Definición técnica de imagenes'!$A$3:$A$102,$G$5),5),5,FALSE),'Definición técnica de imagenes'!$F$16),"")</f>
        <v/>
      </c>
      <c r="H54" s="13" t="str">
        <f t="shared" ca="1" si="11"/>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7"/>
        <v/>
      </c>
      <c r="B55" s="62"/>
      <c r="C55" s="20" t="str">
        <f t="shared" si="16"/>
        <v/>
      </c>
      <c r="D55" s="63"/>
      <c r="E55" s="63"/>
      <c r="F55" s="13" t="str">
        <f t="shared" si="10"/>
        <v/>
      </c>
      <c r="G55" s="13" t="str">
        <f ca="1">IF($F55&lt;&gt;"",IF($G$4="Recurso",VLOOKUP($E55,OFFSET('Definición técnica de imagenes'!$A$1,MATCH($G$5,'Definición técnica de imagenes'!$A$1:$A$104,0)-1,1,COUNTIF('Definición técnica de imagenes'!$A$3:$A$102,$G$5),5),5,FALSE),'Definición técnica de imagenes'!$F$16),"")</f>
        <v/>
      </c>
      <c r="H55" s="13" t="str">
        <f t="shared" ca="1" si="11"/>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7"/>
        <v/>
      </c>
      <c r="B56" s="62"/>
      <c r="C56" s="20" t="str">
        <f t="shared" si="16"/>
        <v/>
      </c>
      <c r="D56" s="63"/>
      <c r="E56" s="63"/>
      <c r="F56" s="13" t="str">
        <f t="shared" si="10"/>
        <v/>
      </c>
      <c r="G56" s="13" t="str">
        <f ca="1">IF($F56&lt;&gt;"",IF($G$4="Recurso",VLOOKUP($E56,OFFSET('Definición técnica de imagenes'!$A$1,MATCH($G$5,'Definición técnica de imagenes'!$A$1:$A$104,0)-1,1,COUNTIF('Definición técnica de imagenes'!$A$3:$A$102,$G$5),5),5,FALSE),'Definición técnica de imagenes'!$F$16),"")</f>
        <v/>
      </c>
      <c r="H56" s="13" t="str">
        <f t="shared" ca="1" si="11"/>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7"/>
        <v/>
      </c>
      <c r="B57" s="62"/>
      <c r="C57" s="20" t="str">
        <f t="shared" si="16"/>
        <v/>
      </c>
      <c r="D57" s="63"/>
      <c r="E57" s="63"/>
      <c r="F57" s="13" t="str">
        <f t="shared" si="10"/>
        <v/>
      </c>
      <c r="G57" s="13" t="str">
        <f ca="1">IF($F57&lt;&gt;"",IF($G$4="Recurso",VLOOKUP($E57,OFFSET('Definición técnica de imagenes'!$A$1,MATCH($G$5,'Definición técnica de imagenes'!$A$1:$A$104,0)-1,1,COUNTIF('Definición técnica de imagenes'!$A$3:$A$102,$G$5),5),5,FALSE),'Definición técnica de imagenes'!$F$16),"")</f>
        <v/>
      </c>
      <c r="H57" s="13" t="str">
        <f t="shared" ca="1" si="11"/>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7"/>
        <v/>
      </c>
      <c r="B58" s="62"/>
      <c r="C58" s="20" t="str">
        <f t="shared" si="16"/>
        <v/>
      </c>
      <c r="D58" s="63"/>
      <c r="E58" s="63"/>
      <c r="F58" s="13" t="str">
        <f t="shared" si="10"/>
        <v/>
      </c>
      <c r="G58" s="13" t="str">
        <f ca="1">IF($F58&lt;&gt;"",IF($G$4="Recurso",VLOOKUP($E58,OFFSET('Definición técnica de imagenes'!$A$1,MATCH($G$5,'Definición técnica de imagenes'!$A$1:$A$104,0)-1,1,COUNTIF('Definición técnica de imagenes'!$A$3:$A$102,$G$5),5),5,FALSE),'Definición técnica de imagenes'!$F$16),"")</f>
        <v/>
      </c>
      <c r="H58" s="13" t="str">
        <f t="shared" ca="1" si="11"/>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7"/>
        <v/>
      </c>
      <c r="B59" s="62"/>
      <c r="C59" s="20" t="str">
        <f t="shared" si="16"/>
        <v/>
      </c>
      <c r="D59" s="63"/>
      <c r="E59" s="63"/>
      <c r="F59" s="13" t="str">
        <f t="shared" si="10"/>
        <v/>
      </c>
      <c r="G59" s="13" t="str">
        <f ca="1">IF($F59&lt;&gt;"",IF($G$4="Recurso",VLOOKUP($E59,OFFSET('Definición técnica de imagenes'!$A$1,MATCH($G$5,'Definición técnica de imagenes'!$A$1:$A$104,0)-1,1,COUNTIF('Definición técnica de imagenes'!$A$3:$A$102,$G$5),5),5,FALSE),'Definición técnica de imagenes'!$F$16),"")</f>
        <v/>
      </c>
      <c r="H59" s="13" t="str">
        <f t="shared" ca="1" si="11"/>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7"/>
        <v/>
      </c>
      <c r="B60" s="62"/>
      <c r="C60" s="20" t="str">
        <f t="shared" si="16"/>
        <v/>
      </c>
      <c r="D60" s="63"/>
      <c r="E60" s="63"/>
      <c r="F60" s="13" t="str">
        <f t="shared" si="10"/>
        <v/>
      </c>
      <c r="G60" s="13" t="str">
        <f ca="1">IF($F60&lt;&gt;"",IF($G$4="Recurso",VLOOKUP($E60,OFFSET('Definición técnica de imagenes'!$A$1,MATCH($G$5,'Definición técnica de imagenes'!$A$1:$A$104,0)-1,1,COUNTIF('Definición técnica de imagenes'!$A$3:$A$102,$G$5),5),5,FALSE),'Definición técnica de imagenes'!$F$16),"")</f>
        <v/>
      </c>
      <c r="H60" s="13" t="str">
        <f t="shared" ca="1" si="11"/>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7"/>
        <v/>
      </c>
      <c r="B61" s="62"/>
      <c r="C61" s="20" t="str">
        <f t="shared" si="16"/>
        <v/>
      </c>
      <c r="D61" s="63"/>
      <c r="E61" s="63"/>
      <c r="F61" s="13" t="str">
        <f t="shared" si="10"/>
        <v/>
      </c>
      <c r="G61" s="13" t="str">
        <f ca="1">IF($F61&lt;&gt;"",IF($G$4="Recurso",VLOOKUP($E61,OFFSET('Definición técnica de imagenes'!$A$1,MATCH($G$5,'Definición técnica de imagenes'!$A$1:$A$104,0)-1,1,COUNTIF('Definición técnica de imagenes'!$A$3:$A$102,$G$5),5),5,FALSE),'Definición técnica de imagenes'!$F$16),"")</f>
        <v/>
      </c>
      <c r="H61" s="13" t="str">
        <f t="shared" ca="1" si="11"/>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7"/>
        <v/>
      </c>
      <c r="B62" s="62"/>
      <c r="C62" s="20" t="str">
        <f t="shared" si="16"/>
        <v/>
      </c>
      <c r="D62" s="63"/>
      <c r="E62" s="63"/>
      <c r="F62" s="13" t="str">
        <f t="shared" si="10"/>
        <v/>
      </c>
      <c r="G62" s="13" t="str">
        <f ca="1">IF($F62&lt;&gt;"",IF($G$4="Recurso",VLOOKUP($E62,OFFSET('Definición técnica de imagenes'!$A$1,MATCH($G$5,'Definición técnica de imagenes'!$A$1:$A$104,0)-1,1,COUNTIF('Definición técnica de imagenes'!$A$3:$A$102,$G$5),5),5,FALSE),'Definición técnica de imagenes'!$F$16),"")</f>
        <v/>
      </c>
      <c r="H62" s="13" t="str">
        <f t="shared" ca="1" si="11"/>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7"/>
        <v/>
      </c>
      <c r="B63" s="62"/>
      <c r="C63" s="20" t="str">
        <f t="shared" si="16"/>
        <v/>
      </c>
      <c r="D63" s="63"/>
      <c r="E63" s="63"/>
      <c r="F63" s="13" t="str">
        <f t="shared" si="10"/>
        <v/>
      </c>
      <c r="G63" s="13" t="str">
        <f ca="1">IF($F63&lt;&gt;"",IF($G$4="Recurso",VLOOKUP($E63,OFFSET('Definición técnica de imagenes'!$A$1,MATCH($G$5,'Definición técnica de imagenes'!$A$1:$A$104,0)-1,1,COUNTIF('Definición técnica de imagenes'!$A$3:$A$102,$G$5),5),5,FALSE),'Definición técnica de imagenes'!$F$16),"")</f>
        <v/>
      </c>
      <c r="H63" s="13" t="str">
        <f t="shared" ca="1" si="11"/>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7"/>
        <v/>
      </c>
      <c r="B64" s="62"/>
      <c r="C64" s="20" t="str">
        <f t="shared" si="16"/>
        <v/>
      </c>
      <c r="D64" s="63"/>
      <c r="E64" s="63"/>
      <c r="F64" s="13" t="str">
        <f t="shared" si="10"/>
        <v/>
      </c>
      <c r="G64" s="13" t="str">
        <f ca="1">IF($F64&lt;&gt;"",IF($G$4="Recurso",VLOOKUP($E64,OFFSET('Definición técnica de imagenes'!$A$1,MATCH($G$5,'Definición técnica de imagenes'!$A$1:$A$104,0)-1,1,COUNTIF('Definición técnica de imagenes'!$A$3:$A$102,$G$5),5),5,FALSE),'Definición técnica de imagenes'!$F$16),"")</f>
        <v/>
      </c>
      <c r="H64" s="13" t="str">
        <f t="shared" ca="1" si="11"/>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7"/>
        <v/>
      </c>
      <c r="B65" s="62"/>
      <c r="C65" s="20" t="str">
        <f t="shared" si="16"/>
        <v/>
      </c>
      <c r="D65" s="63"/>
      <c r="E65" s="63"/>
      <c r="F65" s="13" t="str">
        <f t="shared" si="10"/>
        <v/>
      </c>
      <c r="G65" s="13" t="str">
        <f ca="1">IF($F65&lt;&gt;"",IF($G$4="Recurso",VLOOKUP($E65,OFFSET('Definición técnica de imagenes'!$A$1,MATCH($G$5,'Definición técnica de imagenes'!$A$1:$A$104,0)-1,1,COUNTIF('Definición técnica de imagenes'!$A$3:$A$102,$G$5),5),5,FALSE),'Definición técnica de imagenes'!$F$16),"")</f>
        <v/>
      </c>
      <c r="H65" s="13" t="str">
        <f t="shared" ca="1" si="11"/>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7"/>
        <v/>
      </c>
      <c r="B66" s="62"/>
      <c r="C66" s="20" t="str">
        <f t="shared" si="16"/>
        <v/>
      </c>
      <c r="D66" s="63"/>
      <c r="E66" s="63"/>
      <c r="F66" s="13" t="str">
        <f t="shared" si="10"/>
        <v/>
      </c>
      <c r="G66" s="13" t="str">
        <f ca="1">IF($F66&lt;&gt;"",IF($G$4="Recurso",VLOOKUP($E66,OFFSET('Definición técnica de imagenes'!$A$1,MATCH($G$5,'Definición técnica de imagenes'!$A$1:$A$104,0)-1,1,COUNTIF('Definición técnica de imagenes'!$A$3:$A$102,$G$5),5),5,FALSE),'Definición técnica de imagenes'!$F$16),"")</f>
        <v/>
      </c>
      <c r="H66" s="13" t="str">
        <f t="shared" ca="1" si="11"/>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7"/>
        <v/>
      </c>
      <c r="B67" s="62"/>
      <c r="C67" s="20" t="str">
        <f t="shared" si="16"/>
        <v/>
      </c>
      <c r="D67" s="63"/>
      <c r="E67" s="63"/>
      <c r="F67" s="13" t="str">
        <f t="shared" si="10"/>
        <v/>
      </c>
      <c r="G67" s="13" t="str">
        <f ca="1">IF($F67&lt;&gt;"",IF($G$4="Recurso",VLOOKUP($E67,OFFSET('Definición técnica de imagenes'!$A$1,MATCH($G$5,'Definición técnica de imagenes'!$A$1:$A$104,0)-1,1,COUNTIF('Definición técnica de imagenes'!$A$3:$A$102,$G$5),5),5,FALSE),'Definición técnica de imagenes'!$F$16),"")</f>
        <v/>
      </c>
      <c r="H67" s="13" t="str">
        <f t="shared" ca="1" si="11"/>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7"/>
        <v/>
      </c>
      <c r="B68" s="62"/>
      <c r="C68" s="20" t="str">
        <f t="shared" si="16"/>
        <v/>
      </c>
      <c r="D68" s="63"/>
      <c r="E68" s="63"/>
      <c r="F68" s="13" t="str">
        <f t="shared" si="10"/>
        <v/>
      </c>
      <c r="G68" s="13" t="str">
        <f ca="1">IF($F68&lt;&gt;"",IF($G$4="Recurso",VLOOKUP($E68,OFFSET('Definición técnica de imagenes'!$A$1,MATCH($G$5,'Definición técnica de imagenes'!$A$1:$A$104,0)-1,1,COUNTIF('Definición técnica de imagenes'!$A$3:$A$102,$G$5),5),5,FALSE),'Definición técnica de imagenes'!$F$16),"")</f>
        <v/>
      </c>
      <c r="H68" s="13" t="str">
        <f t="shared" ca="1" si="11"/>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7"/>
        <v/>
      </c>
      <c r="B69" s="62"/>
      <c r="C69" s="20" t="str">
        <f t="shared" si="16"/>
        <v/>
      </c>
      <c r="D69" s="63"/>
      <c r="E69" s="63"/>
      <c r="F69" s="13" t="str">
        <f t="shared" si="10"/>
        <v/>
      </c>
      <c r="G69" s="13" t="str">
        <f ca="1">IF($F69&lt;&gt;"",IF($G$4="Recurso",VLOOKUP($E69,OFFSET('Definición técnica de imagenes'!$A$1,MATCH($G$5,'Definición técnica de imagenes'!$A$1:$A$104,0)-1,1,COUNTIF('Definición técnica de imagenes'!$A$3:$A$102,$G$5),5),5,FALSE),'Definición técnica de imagenes'!$F$16),"")</f>
        <v/>
      </c>
      <c r="H69" s="13" t="str">
        <f t="shared" ca="1" si="11"/>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7"/>
        <v/>
      </c>
      <c r="B70" s="62"/>
      <c r="C70" s="20" t="str">
        <f t="shared" si="16"/>
        <v/>
      </c>
      <c r="D70" s="63"/>
      <c r="E70" s="63"/>
      <c r="F70" s="13" t="str">
        <f t="shared" si="10"/>
        <v/>
      </c>
      <c r="G70" s="13" t="str">
        <f ca="1">IF($F70&lt;&gt;"",IF($G$4="Recurso",VLOOKUP($E70,OFFSET('Definición técnica de imagenes'!$A$1,MATCH($G$5,'Definición técnica de imagenes'!$A$1:$A$104,0)-1,1,COUNTIF('Definición técnica de imagenes'!$A$3:$A$102,$G$5),5),5,FALSE),'Definición técnica de imagenes'!$F$16),"")</f>
        <v/>
      </c>
      <c r="H70" s="13" t="str">
        <f t="shared" ca="1" si="11"/>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7"/>
        <v/>
      </c>
      <c r="B71" s="62"/>
      <c r="C71" s="20" t="str">
        <f t="shared" si="16"/>
        <v/>
      </c>
      <c r="D71" s="63"/>
      <c r="E71" s="63"/>
      <c r="F71" s="13" t="str">
        <f t="shared" si="10"/>
        <v/>
      </c>
      <c r="G71" s="13" t="str">
        <f ca="1">IF($F71&lt;&gt;"",IF($G$4="Recurso",VLOOKUP($E71,OFFSET('Definición técnica de imagenes'!$A$1,MATCH($G$5,'Definición técnica de imagenes'!$A$1:$A$104,0)-1,1,COUNTIF('Definición técnica de imagenes'!$A$3:$A$102,$G$5),5),5,FALSE),'Definición técnica de imagenes'!$F$16),"")</f>
        <v/>
      </c>
      <c r="H71" s="13" t="str">
        <f t="shared" ca="1" si="11"/>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7"/>
        <v/>
      </c>
      <c r="B72" s="62"/>
      <c r="C72" s="20" t="str">
        <f t="shared" si="16"/>
        <v/>
      </c>
      <c r="D72" s="63"/>
      <c r="E72" s="63"/>
      <c r="F72" s="13" t="str">
        <f t="shared" si="10"/>
        <v/>
      </c>
      <c r="G72" s="13" t="str">
        <f ca="1">IF($F72&lt;&gt;"",IF($G$4="Recurso",VLOOKUP($E72,OFFSET('Definición técnica de imagenes'!$A$1,MATCH($G$5,'Definición técnica de imagenes'!$A$1:$A$104,0)-1,1,COUNTIF('Definición técnica de imagenes'!$A$3:$A$102,$G$5),5),5,FALSE),'Definición técnica de imagenes'!$F$16),"")</f>
        <v/>
      </c>
      <c r="H72" s="13" t="str">
        <f t="shared" ca="1" si="11"/>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7"/>
        <v/>
      </c>
      <c r="B73" s="62"/>
      <c r="C73" s="20" t="str">
        <f t="shared" si="16"/>
        <v/>
      </c>
      <c r="D73" s="63"/>
      <c r="E73" s="63"/>
      <c r="F73" s="13" t="str">
        <f t="shared" si="10"/>
        <v/>
      </c>
      <c r="G73" s="13" t="str">
        <f ca="1">IF($F73&lt;&gt;"",IF($G$4="Recurso",VLOOKUP($E73,OFFSET('Definición técnica de imagenes'!$A$1,MATCH($G$5,'Definición técnica de imagenes'!$A$1:$A$104,0)-1,1,COUNTIF('Definición técnica de imagenes'!$A$3:$A$102,$G$5),5),5,FALSE),'Definición técnica de imagenes'!$F$16),"")</f>
        <v/>
      </c>
      <c r="H73" s="13" t="str">
        <f t="shared" ca="1" si="11"/>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7"/>
        <v/>
      </c>
      <c r="B74" s="62"/>
      <c r="C74" s="20" t="str">
        <f t="shared" ref="C74:C105" si="18">IF(OR(B74&lt;&gt;"",J74&lt;&gt;""),IF($G$4="Recurso",CONCATENATE($G$4," ",$G$5),$G$4),"")</f>
        <v/>
      </c>
      <c r="D74" s="63"/>
      <c r="E74" s="63"/>
      <c r="F74" s="13" t="str">
        <f t="shared" si="10"/>
        <v/>
      </c>
      <c r="G74" s="13" t="str">
        <f ca="1">IF($F74&lt;&gt;"",IF($G$4="Recurso",VLOOKUP($E74,OFFSET('Definición técnica de imagenes'!$A$1,MATCH($G$5,'Definición técnica de imagenes'!$A$1:$A$104,0)-1,1,COUNTIF('Definición técnica de imagenes'!$A$3:$A$102,$G$5),5),5,FALSE),'Definición técnica de imagenes'!$F$16),"")</f>
        <v/>
      </c>
      <c r="H74" s="13" t="str">
        <f t="shared" ca="1" si="11"/>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7"/>
        <v/>
      </c>
      <c r="B75" s="62"/>
      <c r="C75" s="20" t="str">
        <f t="shared" si="18"/>
        <v/>
      </c>
      <c r="D75" s="63"/>
      <c r="E75" s="63"/>
      <c r="F75" s="13" t="str">
        <f t="shared" ref="F75:F108" si="19">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20">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7"/>
        <v/>
      </c>
      <c r="B76" s="62"/>
      <c r="C76" s="20" t="str">
        <f t="shared" si="18"/>
        <v/>
      </c>
      <c r="D76" s="63"/>
      <c r="E76" s="63"/>
      <c r="F76" s="13" t="str">
        <f t="shared" si="19"/>
        <v/>
      </c>
      <c r="G76" s="13" t="str">
        <f ca="1">IF($F76&lt;&gt;"",IF($G$4="Recurso",VLOOKUP($E76,OFFSET('Definición técnica de imagenes'!$A$1,MATCH($G$5,'Definición técnica de imagenes'!$A$1:$A$104,0)-1,1,COUNTIF('Definición técnica de imagenes'!$A$3:$A$102,$G$5),5),5,FALSE),'Definición técnica de imagenes'!$F$16),"")</f>
        <v/>
      </c>
      <c r="H76" s="13" t="str">
        <f t="shared" ca="1" si="20"/>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7"/>
        <v/>
      </c>
      <c r="B77" s="62"/>
      <c r="C77" s="20" t="str">
        <f t="shared" si="18"/>
        <v/>
      </c>
      <c r="D77" s="63"/>
      <c r="E77" s="63"/>
      <c r="F77" s="13" t="str">
        <f t="shared" si="19"/>
        <v/>
      </c>
      <c r="G77" s="13" t="str">
        <f ca="1">IF($F77&lt;&gt;"",IF($G$4="Recurso",VLOOKUP($E77,OFFSET('Definición técnica de imagenes'!$A$1,MATCH($G$5,'Definición técnica de imagenes'!$A$1:$A$104,0)-1,1,COUNTIF('Definición técnica de imagenes'!$A$3:$A$102,$G$5),5),5,FALSE),'Definición técnica de imagenes'!$F$16),"")</f>
        <v/>
      </c>
      <c r="H77" s="13" t="str">
        <f t="shared" ca="1" si="20"/>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7"/>
        <v/>
      </c>
      <c r="B78" s="62"/>
      <c r="C78" s="20" t="str">
        <f t="shared" si="18"/>
        <v/>
      </c>
      <c r="D78" s="63"/>
      <c r="E78" s="63"/>
      <c r="F78" s="13" t="str">
        <f t="shared" si="19"/>
        <v/>
      </c>
      <c r="G78" s="13" t="str">
        <f ca="1">IF($F78&lt;&gt;"",IF($G$4="Recurso",VLOOKUP($E78,OFFSET('Definición técnica de imagenes'!$A$1,MATCH($G$5,'Definición técnica de imagenes'!$A$1:$A$104,0)-1,1,COUNTIF('Definición técnica de imagenes'!$A$3:$A$102,$G$5),5),5,FALSE),'Definición técnica de imagenes'!$F$16),"")</f>
        <v/>
      </c>
      <c r="H78" s="13" t="str">
        <f t="shared" ca="1" si="20"/>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7"/>
        <v/>
      </c>
      <c r="B79" s="62"/>
      <c r="C79" s="20" t="str">
        <f t="shared" si="18"/>
        <v/>
      </c>
      <c r="D79" s="63"/>
      <c r="E79" s="63"/>
      <c r="F79" s="13" t="str">
        <f t="shared" si="19"/>
        <v/>
      </c>
      <c r="G79" s="13" t="str">
        <f ca="1">IF($F79&lt;&gt;"",IF($G$4="Recurso",VLOOKUP($E79,OFFSET('Definición técnica de imagenes'!$A$1,MATCH($G$5,'Definición técnica de imagenes'!$A$1:$A$104,0)-1,1,COUNTIF('Definición técnica de imagenes'!$A$3:$A$102,$G$5),5),5,FALSE),'Definición técnica de imagenes'!$F$16),"")</f>
        <v/>
      </c>
      <c r="H79" s="13" t="str">
        <f t="shared" ca="1" si="20"/>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7"/>
        <v/>
      </c>
      <c r="B80" s="62"/>
      <c r="C80" s="20" t="str">
        <f t="shared" si="18"/>
        <v/>
      </c>
      <c r="D80" s="63"/>
      <c r="E80" s="63"/>
      <c r="F80" s="13" t="str">
        <f t="shared" si="19"/>
        <v/>
      </c>
      <c r="G80" s="13" t="str">
        <f ca="1">IF($F80&lt;&gt;"",IF($G$4="Recurso",VLOOKUP($E80,OFFSET('Definición técnica de imagenes'!$A$1,MATCH($G$5,'Definición técnica de imagenes'!$A$1:$A$104,0)-1,1,COUNTIF('Definición técnica de imagenes'!$A$3:$A$102,$G$5),5),5,FALSE),'Definición técnica de imagenes'!$F$16),"")</f>
        <v/>
      </c>
      <c r="H80" s="13" t="str">
        <f t="shared" ca="1" si="20"/>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7"/>
        <v/>
      </c>
      <c r="B81" s="62"/>
      <c r="C81" s="20" t="str">
        <f t="shared" si="18"/>
        <v/>
      </c>
      <c r="D81" s="63"/>
      <c r="E81" s="63"/>
      <c r="F81" s="13" t="str">
        <f t="shared" si="19"/>
        <v/>
      </c>
      <c r="G81" s="13" t="str">
        <f ca="1">IF($F81&lt;&gt;"",IF($G$4="Recurso",VLOOKUP($E81,OFFSET('Definición técnica de imagenes'!$A$1,MATCH($G$5,'Definición técnica de imagenes'!$A$1:$A$104,0)-1,1,COUNTIF('Definición técnica de imagenes'!$A$3:$A$102,$G$5),5),5,FALSE),'Definición técnica de imagenes'!$F$16),"")</f>
        <v/>
      </c>
      <c r="H81" s="13" t="str">
        <f t="shared" ca="1" si="20"/>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7"/>
        <v/>
      </c>
      <c r="B82" s="62"/>
      <c r="C82" s="20" t="str">
        <f t="shared" si="18"/>
        <v/>
      </c>
      <c r="D82" s="63"/>
      <c r="E82" s="63"/>
      <c r="F82" s="13" t="str">
        <f t="shared" si="19"/>
        <v/>
      </c>
      <c r="G82" s="13" t="str">
        <f ca="1">IF($F82&lt;&gt;"",IF($G$4="Recurso",VLOOKUP($E82,OFFSET('Definición técnica de imagenes'!$A$1,MATCH($G$5,'Definición técnica de imagenes'!$A$1:$A$104,0)-1,1,COUNTIF('Definición técnica de imagenes'!$A$3:$A$102,$G$5),5),5,FALSE),'Definición técnica de imagenes'!$F$16),"")</f>
        <v/>
      </c>
      <c r="H82" s="13" t="str">
        <f t="shared" ca="1" si="20"/>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21">IF(OR(B83&lt;&gt;"",J83&lt;&gt;""),CONCATENATE(LEFT(A82,3),IF(MID(A82,4,2)+1&lt;10,CONCATENATE("0",MID(A82,4,2)+1),MID(A82,4,2)+1)),"")</f>
        <v/>
      </c>
      <c r="B83" s="62"/>
      <c r="C83" s="20" t="str">
        <f t="shared" si="18"/>
        <v/>
      </c>
      <c r="D83" s="63"/>
      <c r="E83" s="63"/>
      <c r="F83" s="13" t="str">
        <f t="shared" si="19"/>
        <v/>
      </c>
      <c r="G83" s="13" t="str">
        <f ca="1">IF($F83&lt;&gt;"",IF($G$4="Recurso",VLOOKUP($E83,OFFSET('Definición técnica de imagenes'!$A$1,MATCH($G$5,'Definición técnica de imagenes'!$A$1:$A$104,0)-1,1,COUNTIF('Definición técnica de imagenes'!$A$3:$A$102,$G$5),5),5,FALSE),'Definición técnica de imagenes'!$F$16),"")</f>
        <v/>
      </c>
      <c r="H83" s="13" t="str">
        <f t="shared" ca="1" si="20"/>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21"/>
        <v/>
      </c>
      <c r="B84" s="62"/>
      <c r="C84" s="20" t="str">
        <f t="shared" si="18"/>
        <v/>
      </c>
      <c r="D84" s="63"/>
      <c r="E84" s="63"/>
      <c r="F84" s="13" t="str">
        <f t="shared" si="19"/>
        <v/>
      </c>
      <c r="G84" s="13" t="str">
        <f ca="1">IF($F84&lt;&gt;"",IF($G$4="Recurso",VLOOKUP($E84,OFFSET('Definición técnica de imagenes'!$A$1,MATCH($G$5,'Definición técnica de imagenes'!$A$1:$A$104,0)-1,1,COUNTIF('Definición técnica de imagenes'!$A$3:$A$102,$G$5),5),5,FALSE),'Definición técnica de imagenes'!$F$16),"")</f>
        <v/>
      </c>
      <c r="H84" s="13" t="str">
        <f t="shared" ca="1" si="20"/>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21"/>
        <v/>
      </c>
      <c r="B85" s="62"/>
      <c r="C85" s="20" t="str">
        <f t="shared" si="18"/>
        <v/>
      </c>
      <c r="D85" s="63"/>
      <c r="E85" s="63"/>
      <c r="F85" s="13" t="str">
        <f t="shared" si="19"/>
        <v/>
      </c>
      <c r="G85" s="13" t="str">
        <f ca="1">IF($F85&lt;&gt;"",IF($G$4="Recurso",VLOOKUP($E85,OFFSET('Definición técnica de imagenes'!$A$1,MATCH($G$5,'Definición técnica de imagenes'!$A$1:$A$104,0)-1,1,COUNTIF('Definición técnica de imagenes'!$A$3:$A$102,$G$5),5),5,FALSE),'Definición técnica de imagenes'!$F$16),"")</f>
        <v/>
      </c>
      <c r="H85" s="13" t="str">
        <f t="shared" ca="1" si="20"/>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21"/>
        <v/>
      </c>
      <c r="B86" s="62"/>
      <c r="C86" s="20" t="str">
        <f t="shared" si="18"/>
        <v/>
      </c>
      <c r="D86" s="63"/>
      <c r="E86" s="63"/>
      <c r="F86" s="13" t="str">
        <f t="shared" si="19"/>
        <v/>
      </c>
      <c r="G86" s="13" t="str">
        <f ca="1">IF($F86&lt;&gt;"",IF($G$4="Recurso",VLOOKUP($E86,OFFSET('Definición técnica de imagenes'!$A$1,MATCH($G$5,'Definición técnica de imagenes'!$A$1:$A$104,0)-1,1,COUNTIF('Definición técnica de imagenes'!$A$3:$A$102,$G$5),5),5,FALSE),'Definición técnica de imagenes'!$F$16),"")</f>
        <v/>
      </c>
      <c r="H86" s="13" t="str">
        <f t="shared" ca="1" si="20"/>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21"/>
        <v/>
      </c>
      <c r="B87" s="62"/>
      <c r="C87" s="20" t="str">
        <f t="shared" si="18"/>
        <v/>
      </c>
      <c r="D87" s="63"/>
      <c r="E87" s="63"/>
      <c r="F87" s="13" t="str">
        <f t="shared" si="19"/>
        <v/>
      </c>
      <c r="G87" s="13" t="str">
        <f ca="1">IF($F87&lt;&gt;"",IF($G$4="Recurso",VLOOKUP($E87,OFFSET('Definición técnica de imagenes'!$A$1,MATCH($G$5,'Definición técnica de imagenes'!$A$1:$A$104,0)-1,1,COUNTIF('Definición técnica de imagenes'!$A$3:$A$102,$G$5),5),5,FALSE),'Definición técnica de imagenes'!$F$16),"")</f>
        <v/>
      </c>
      <c r="H87" s="13" t="str">
        <f t="shared" ca="1" si="20"/>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21"/>
        <v/>
      </c>
      <c r="B88" s="62"/>
      <c r="C88" s="20" t="str">
        <f t="shared" si="18"/>
        <v/>
      </c>
      <c r="D88" s="63"/>
      <c r="E88" s="63"/>
      <c r="F88" s="13" t="str">
        <f t="shared" si="19"/>
        <v/>
      </c>
      <c r="G88" s="13" t="str">
        <f ca="1">IF($F88&lt;&gt;"",IF($G$4="Recurso",VLOOKUP($E88,OFFSET('Definición técnica de imagenes'!$A$1,MATCH($G$5,'Definición técnica de imagenes'!$A$1:$A$104,0)-1,1,COUNTIF('Definición técnica de imagenes'!$A$3:$A$102,$G$5),5),5,FALSE),'Definición técnica de imagenes'!$F$16),"")</f>
        <v/>
      </c>
      <c r="H88" s="13" t="str">
        <f t="shared" ca="1" si="20"/>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21"/>
        <v/>
      </c>
      <c r="B89" s="62"/>
      <c r="C89" s="20" t="str">
        <f t="shared" si="18"/>
        <v/>
      </c>
      <c r="D89" s="63"/>
      <c r="E89" s="63"/>
      <c r="F89" s="13" t="str">
        <f t="shared" si="19"/>
        <v/>
      </c>
      <c r="G89" s="13" t="str">
        <f ca="1">IF($F89&lt;&gt;"",IF($G$4="Recurso",VLOOKUP($E89,OFFSET('Definición técnica de imagenes'!$A$1,MATCH($G$5,'Definición técnica de imagenes'!$A$1:$A$104,0)-1,1,COUNTIF('Definición técnica de imagenes'!$A$3:$A$102,$G$5),5),5,FALSE),'Definición técnica de imagenes'!$F$16),"")</f>
        <v/>
      </c>
      <c r="H89" s="13" t="str">
        <f t="shared" ca="1" si="20"/>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21"/>
        <v/>
      </c>
      <c r="B90" s="62"/>
      <c r="C90" s="20" t="str">
        <f t="shared" si="18"/>
        <v/>
      </c>
      <c r="D90" s="63"/>
      <c r="E90" s="63"/>
      <c r="F90" s="13" t="str">
        <f t="shared" si="19"/>
        <v/>
      </c>
      <c r="G90" s="13" t="str">
        <f ca="1">IF($F90&lt;&gt;"",IF($G$4="Recurso",VLOOKUP($E90,OFFSET('Definición técnica de imagenes'!$A$1,MATCH($G$5,'Definición técnica de imagenes'!$A$1:$A$104,0)-1,1,COUNTIF('Definición técnica de imagenes'!$A$3:$A$102,$G$5),5),5,FALSE),'Definición técnica de imagenes'!$F$16),"")</f>
        <v/>
      </c>
      <c r="H90" s="13" t="str">
        <f t="shared" ca="1" si="20"/>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21"/>
        <v/>
      </c>
      <c r="B91" s="62"/>
      <c r="C91" s="20" t="str">
        <f t="shared" si="18"/>
        <v/>
      </c>
      <c r="D91" s="63"/>
      <c r="E91" s="63"/>
      <c r="F91" s="13" t="str">
        <f t="shared" si="19"/>
        <v/>
      </c>
      <c r="G91" s="13" t="str">
        <f ca="1">IF($F91&lt;&gt;"",IF($G$4="Recurso",VLOOKUP($E91,OFFSET('Definición técnica de imagenes'!$A$1,MATCH($G$5,'Definición técnica de imagenes'!$A$1:$A$104,0)-1,1,COUNTIF('Definición técnica de imagenes'!$A$3:$A$102,$G$5),5),5,FALSE),'Definición técnica de imagenes'!$F$16),"")</f>
        <v/>
      </c>
      <c r="H91" s="13" t="str">
        <f t="shared" ca="1" si="20"/>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21"/>
        <v/>
      </c>
      <c r="B92" s="62"/>
      <c r="C92" s="20" t="str">
        <f t="shared" si="18"/>
        <v/>
      </c>
      <c r="D92" s="63"/>
      <c r="E92" s="63"/>
      <c r="F92" s="13" t="str">
        <f t="shared" si="19"/>
        <v/>
      </c>
      <c r="G92" s="13" t="str">
        <f ca="1">IF($F92&lt;&gt;"",IF($G$4="Recurso",VLOOKUP($E92,OFFSET('Definición técnica de imagenes'!$A$1,MATCH($G$5,'Definición técnica de imagenes'!$A$1:$A$104,0)-1,1,COUNTIF('Definición técnica de imagenes'!$A$3:$A$102,$G$5),5),5,FALSE),'Definición técnica de imagenes'!$F$16),"")</f>
        <v/>
      </c>
      <c r="H92" s="13" t="str">
        <f t="shared" ca="1" si="20"/>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21"/>
        <v/>
      </c>
      <c r="B93" s="62"/>
      <c r="C93" s="20" t="str">
        <f t="shared" si="18"/>
        <v/>
      </c>
      <c r="D93" s="63"/>
      <c r="E93" s="63"/>
      <c r="F93" s="13" t="str">
        <f t="shared" si="19"/>
        <v/>
      </c>
      <c r="G93" s="13" t="str">
        <f ca="1">IF($F93&lt;&gt;"",IF($G$4="Recurso",VLOOKUP($E93,OFFSET('Definición técnica de imagenes'!$A$1,MATCH($G$5,'Definición técnica de imagenes'!$A$1:$A$104,0)-1,1,COUNTIF('Definición técnica de imagenes'!$A$3:$A$102,$G$5),5),5,FALSE),'Definición técnica de imagenes'!$F$16),"")</f>
        <v/>
      </c>
      <c r="H93" s="13" t="str">
        <f t="shared" ca="1" si="20"/>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21"/>
        <v/>
      </c>
      <c r="B94" s="62"/>
      <c r="C94" s="20" t="str">
        <f t="shared" si="18"/>
        <v/>
      </c>
      <c r="D94" s="63"/>
      <c r="E94" s="63"/>
      <c r="F94" s="13" t="str">
        <f t="shared" si="19"/>
        <v/>
      </c>
      <c r="G94" s="13" t="str">
        <f ca="1">IF($F94&lt;&gt;"",IF($G$4="Recurso",VLOOKUP($E94,OFFSET('Definición técnica de imagenes'!$A$1,MATCH($G$5,'Definición técnica de imagenes'!$A$1:$A$104,0)-1,1,COUNTIF('Definición técnica de imagenes'!$A$3:$A$102,$G$5),5),5,FALSE),'Definición técnica de imagenes'!$F$16),"")</f>
        <v/>
      </c>
      <c r="H94" s="13" t="str">
        <f t="shared" ca="1" si="20"/>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21"/>
        <v/>
      </c>
      <c r="B95" s="62"/>
      <c r="C95" s="20" t="str">
        <f t="shared" si="18"/>
        <v/>
      </c>
      <c r="D95" s="63"/>
      <c r="E95" s="63"/>
      <c r="F95" s="13" t="str">
        <f t="shared" si="19"/>
        <v/>
      </c>
      <c r="G95" s="13" t="str">
        <f ca="1">IF($F95&lt;&gt;"",IF($G$4="Recurso",VLOOKUP($E95,OFFSET('Definición técnica de imagenes'!$A$1,MATCH($G$5,'Definición técnica de imagenes'!$A$1:$A$104,0)-1,1,COUNTIF('Definición técnica de imagenes'!$A$3:$A$102,$G$5),5),5,FALSE),'Definición técnica de imagenes'!$F$16),"")</f>
        <v/>
      </c>
      <c r="H95" s="13" t="str">
        <f t="shared" ca="1" si="20"/>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21"/>
        <v/>
      </c>
      <c r="B96" s="62"/>
      <c r="C96" s="20" t="str">
        <f t="shared" si="18"/>
        <v/>
      </c>
      <c r="D96" s="63"/>
      <c r="E96" s="63"/>
      <c r="F96" s="13" t="str">
        <f t="shared" si="19"/>
        <v/>
      </c>
      <c r="G96" s="13" t="str">
        <f ca="1">IF($F96&lt;&gt;"",IF($G$4="Recurso",VLOOKUP($E96,OFFSET('Definición técnica de imagenes'!$A$1,MATCH($G$5,'Definición técnica de imagenes'!$A$1:$A$104,0)-1,1,COUNTIF('Definición técnica de imagenes'!$A$3:$A$102,$G$5),5),5,FALSE),'Definición técnica de imagenes'!$F$16),"")</f>
        <v/>
      </c>
      <c r="H96" s="13" t="str">
        <f t="shared" ca="1" si="20"/>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21"/>
        <v/>
      </c>
      <c r="B97" s="62"/>
      <c r="C97" s="20" t="str">
        <f t="shared" si="18"/>
        <v/>
      </c>
      <c r="D97" s="63"/>
      <c r="E97" s="63"/>
      <c r="F97" s="13" t="str">
        <f t="shared" si="19"/>
        <v/>
      </c>
      <c r="G97" s="13" t="str">
        <f ca="1">IF($F97&lt;&gt;"",IF($G$4="Recurso",VLOOKUP($E97,OFFSET('Definición técnica de imagenes'!$A$1,MATCH($G$5,'Definición técnica de imagenes'!$A$1:$A$104,0)-1,1,COUNTIF('Definición técnica de imagenes'!$A$3:$A$102,$G$5),5),5,FALSE),'Definición técnica de imagenes'!$F$16),"")</f>
        <v/>
      </c>
      <c r="H97" s="13" t="str">
        <f t="shared" ca="1" si="20"/>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21"/>
        <v/>
      </c>
      <c r="B98" s="62"/>
      <c r="C98" s="20" t="str">
        <f t="shared" si="18"/>
        <v/>
      </c>
      <c r="D98" s="63"/>
      <c r="E98" s="63"/>
      <c r="F98" s="13" t="str">
        <f t="shared" si="19"/>
        <v/>
      </c>
      <c r="G98" s="13" t="str">
        <f ca="1">IF($F98&lt;&gt;"",IF($G$4="Recurso",VLOOKUP($E98,OFFSET('Definición técnica de imagenes'!$A$1,MATCH($G$5,'Definición técnica de imagenes'!$A$1:$A$104,0)-1,1,COUNTIF('Definición técnica de imagenes'!$A$3:$A$102,$G$5),5),5,FALSE),'Definición técnica de imagenes'!$F$16),"")</f>
        <v/>
      </c>
      <c r="H98" s="13" t="str">
        <f t="shared" ca="1" si="20"/>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21"/>
        <v/>
      </c>
      <c r="B99" s="62"/>
      <c r="C99" s="20" t="str">
        <f t="shared" si="18"/>
        <v/>
      </c>
      <c r="D99" s="63"/>
      <c r="E99" s="63"/>
      <c r="F99" s="13" t="str">
        <f t="shared" si="19"/>
        <v/>
      </c>
      <c r="G99" s="13" t="str">
        <f ca="1">IF($F99&lt;&gt;"",IF($G$4="Recurso",VLOOKUP($E99,OFFSET('Definición técnica de imagenes'!$A$1,MATCH($G$5,'Definición técnica de imagenes'!$A$1:$A$104,0)-1,1,COUNTIF('Definición técnica de imagenes'!$A$3:$A$102,$G$5),5),5,FALSE),'Definición técnica de imagenes'!$F$16),"")</f>
        <v/>
      </c>
      <c r="H99" s="13" t="str">
        <f t="shared" ca="1" si="20"/>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21"/>
        <v/>
      </c>
      <c r="B100" s="62"/>
      <c r="C100" s="20" t="str">
        <f t="shared" si="18"/>
        <v/>
      </c>
      <c r="D100" s="63"/>
      <c r="E100" s="63"/>
      <c r="F100" s="13" t="str">
        <f t="shared" si="19"/>
        <v/>
      </c>
      <c r="G100" s="13" t="str">
        <f ca="1">IF($F100&lt;&gt;"",IF($G$4="Recurso",VLOOKUP($E100,OFFSET('Definición técnica de imagenes'!$A$1,MATCH($G$5,'Definición técnica de imagenes'!$A$1:$A$104,0)-1,1,COUNTIF('Definición técnica de imagenes'!$A$3:$A$102,$G$5),5),5,FALSE),'Definición técnica de imagenes'!$F$16),"")</f>
        <v/>
      </c>
      <c r="H100" s="13" t="str">
        <f t="shared" ca="1" si="20"/>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21"/>
        <v/>
      </c>
      <c r="B101" s="62"/>
      <c r="C101" s="20" t="str">
        <f t="shared" si="18"/>
        <v/>
      </c>
      <c r="D101" s="63"/>
      <c r="E101" s="63"/>
      <c r="F101" s="13" t="str">
        <f t="shared" si="19"/>
        <v/>
      </c>
      <c r="G101" s="13" t="str">
        <f ca="1">IF($F101&lt;&gt;"",IF($G$4="Recurso",VLOOKUP($E101,OFFSET('Definición técnica de imagenes'!$A$1,MATCH($G$5,'Definición técnica de imagenes'!$A$1:$A$104,0)-1,1,COUNTIF('Definición técnica de imagenes'!$A$3:$A$102,$G$5),5),5,FALSE),'Definición técnica de imagenes'!$F$16),"")</f>
        <v/>
      </c>
      <c r="H101" s="13" t="str">
        <f t="shared" ca="1" si="20"/>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21"/>
        <v/>
      </c>
      <c r="B102" s="62"/>
      <c r="C102" s="20" t="str">
        <f t="shared" si="18"/>
        <v/>
      </c>
      <c r="D102" s="63"/>
      <c r="E102" s="63"/>
      <c r="F102" s="13" t="str">
        <f t="shared" si="19"/>
        <v/>
      </c>
      <c r="G102" s="13" t="str">
        <f ca="1">IF($F102&lt;&gt;"",IF($G$4="Recurso",VLOOKUP($E102,OFFSET('Definición técnica de imagenes'!$A$1,MATCH($G$5,'Definición técnica de imagenes'!$A$1:$A$104,0)-1,1,COUNTIF('Definición técnica de imagenes'!$A$3:$A$102,$G$5),5),5,FALSE),'Definición técnica de imagenes'!$F$16),"")</f>
        <v/>
      </c>
      <c r="H102" s="13" t="str">
        <f t="shared" ca="1" si="20"/>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21"/>
        <v/>
      </c>
      <c r="B103" s="62"/>
      <c r="C103" s="20" t="str">
        <f t="shared" si="18"/>
        <v/>
      </c>
      <c r="D103" s="63"/>
      <c r="E103" s="63"/>
      <c r="F103" s="13" t="str">
        <f t="shared" si="19"/>
        <v/>
      </c>
      <c r="G103" s="13" t="str">
        <f ca="1">IF($F103&lt;&gt;"",IF($G$4="Recurso",VLOOKUP($E103,OFFSET('Definición técnica de imagenes'!$A$1,MATCH($G$5,'Definición técnica de imagenes'!$A$1:$A$104,0)-1,1,COUNTIF('Definición técnica de imagenes'!$A$3:$A$102,$G$5),5),5,FALSE),'Definición técnica de imagenes'!$F$16),"")</f>
        <v/>
      </c>
      <c r="H103" s="13" t="str">
        <f t="shared" ca="1" si="20"/>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21"/>
        <v/>
      </c>
      <c r="B104" s="62"/>
      <c r="C104" s="20" t="str">
        <f t="shared" si="18"/>
        <v/>
      </c>
      <c r="D104" s="63"/>
      <c r="E104" s="63"/>
      <c r="F104" s="13" t="str">
        <f t="shared" si="19"/>
        <v/>
      </c>
      <c r="G104" s="13" t="str">
        <f ca="1">IF($F104&lt;&gt;"",IF($G$4="Recurso",VLOOKUP($E104,OFFSET('Definición técnica de imagenes'!$A$1,MATCH($G$5,'Definición técnica de imagenes'!$A$1:$A$104,0)-1,1,COUNTIF('Definición técnica de imagenes'!$A$3:$A$102,$G$5),5),5,FALSE),'Definición técnica de imagenes'!$F$16),"")</f>
        <v/>
      </c>
      <c r="H104" s="13" t="str">
        <f t="shared" ca="1" si="20"/>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21"/>
        <v/>
      </c>
      <c r="B105" s="62"/>
      <c r="C105" s="20" t="str">
        <f t="shared" si="18"/>
        <v/>
      </c>
      <c r="D105" s="63"/>
      <c r="E105" s="63"/>
      <c r="F105" s="13" t="str">
        <f t="shared" si="19"/>
        <v/>
      </c>
      <c r="G105" s="13" t="str">
        <f ca="1">IF($F105&lt;&gt;"",IF($G$4="Recurso",VLOOKUP($E105,OFFSET('Definición técnica de imagenes'!$A$1,MATCH($G$5,'Definición técnica de imagenes'!$A$1:$A$104,0)-1,1,COUNTIF('Definición técnica de imagenes'!$A$3:$A$102,$G$5),5),5,FALSE),'Definición técnica de imagenes'!$F$16),"")</f>
        <v/>
      </c>
      <c r="H105" s="13" t="str">
        <f t="shared" ca="1" si="20"/>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21"/>
        <v/>
      </c>
      <c r="B106" s="62"/>
      <c r="C106" s="20" t="str">
        <f>IF(OR(B106&lt;&gt;"",J106&lt;&gt;""),IF($G$4="Recurso",CONCATENATE($G$4," ",$G$5),$G$4),"")</f>
        <v/>
      </c>
      <c r="D106" s="63"/>
      <c r="E106" s="63"/>
      <c r="F106" s="13" t="str">
        <f t="shared" si="19"/>
        <v/>
      </c>
      <c r="G106" s="13" t="str">
        <f ca="1">IF($F106&lt;&gt;"",IF($G$4="Recurso",VLOOKUP($E106,OFFSET('Definición técnica de imagenes'!$A$1,MATCH($G$5,'Definición técnica de imagenes'!$A$1:$A$104,0)-1,1,COUNTIF('Definición técnica de imagenes'!$A$3:$A$102,$G$5),5),5,FALSE),'Definición técnica de imagenes'!$F$16),"")</f>
        <v/>
      </c>
      <c r="H106" s="13" t="str">
        <f t="shared" ca="1" si="20"/>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21"/>
        <v/>
      </c>
      <c r="B107" s="62"/>
      <c r="C107" s="20" t="str">
        <f>IF(OR(B107&lt;&gt;"",J107&lt;&gt;""),IF($G$4="Recurso",CONCATENATE($G$4," ",$G$5),$G$4),"")</f>
        <v/>
      </c>
      <c r="D107" s="63"/>
      <c r="E107" s="63"/>
      <c r="F107" s="13" t="str">
        <f t="shared" si="19"/>
        <v/>
      </c>
      <c r="G107" s="13" t="str">
        <f ca="1">IF($F107&lt;&gt;"",IF($G$4="Recurso",VLOOKUP($E107,OFFSET('Definición técnica de imagenes'!$A$1,MATCH($G$5,'Definición técnica de imagenes'!$A$1:$A$104,0)-1,1,COUNTIF('Definición técnica de imagenes'!$A$3:$A$102,$G$5),5),5,FALSE),'Definición técnica de imagenes'!$F$16),"")</f>
        <v/>
      </c>
      <c r="H107" s="13" t="str">
        <f t="shared" ca="1" si="20"/>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21"/>
        <v/>
      </c>
      <c r="B108" s="62"/>
      <c r="C108" s="20" t="str">
        <f>IF(OR(B108&lt;&gt;"",J108&lt;&gt;""),IF($G$4="Recurso",CONCATENATE($G$4," ",$G$5),$G$4),"")</f>
        <v/>
      </c>
      <c r="D108" s="63"/>
      <c r="E108" s="63"/>
      <c r="F108" s="13" t="str">
        <f t="shared" si="19"/>
        <v/>
      </c>
      <c r="G108" s="13" t="str">
        <f ca="1">IF($F108&lt;&gt;"",IF($G$4="Recurso",VLOOKUP($E108,OFFSET('Definición técnica de imagenes'!$A$1,MATCH($G$5,'Definición técnica de imagenes'!$A$1:$A$104,0)-1,1,COUNTIF('Definición técnica de imagenes'!$A$3:$A$102,$G$5),5),5,FALSE),'Definición técnica de imagenes'!$F$16),"")</f>
        <v/>
      </c>
      <c r="H108" s="13" t="str">
        <f t="shared" ca="1" si="20"/>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2016-05-25T00:42:15Z</dcterms:modified>
</cp:coreProperties>
</file>