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880" windowHeight="12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0" i="1"/>
  <c r="A11" i="1"/>
  <c r="A12"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<sst xmlns="http://schemas.openxmlformats.org/spreadsheetml/2006/main" count="384" uniqueCount="201">
  <si>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</si>
  <si>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</si>
  <si>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</si>
  <si>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</si>
  <si>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</si>
  <si>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</si>
  <si>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</si>
  <si>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</si>
  <si>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</si>
  <si>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</si>
  <si>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</si>
  <si>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</si>
  <si>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</si>
  <si>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</si>
  <si>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</si>
  <si>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</si>
  <si>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</si>
  <si>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</si>
  <si>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</si>
  <si>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</si>
  <si>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</si>
  <si>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</si>
  <si>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</si>
  <si>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</si>
  <si>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</si>
  <si>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</si>
  <si>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</si>
  <si>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</si>
  <si>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</si>
  <si>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</si>
  <si>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</si>
  <si>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</si>
  <si>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</si>
  <si>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</si>
  <si>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</si>
  <si>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</si>
  <si>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</si>
  <si>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</si>
  <si>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</si>
  <si>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</si>
  <si>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</si>
  <si>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</si>
  <si>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</si>
  <si>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</si>
  <si>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</si>
  <si>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</si>
  <si>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</si>
  <si>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</si>
  <si>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</si>
  <si>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</si>
  <si>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</si>
  <si>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</si>
  <si>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</si>
  <si>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</si>
  <si>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</si>
  <si>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</si>
  <si>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</si>
  <si>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</si>
  <si>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</si>
  <si>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</si>
  <si>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</si>
  <si>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</si>
  <si>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</si>
  <si>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</si>
  <si>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</si>
  <si>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</si>
  <si>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</si>
  <si>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</si>
  <si>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</si>
  <si>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</si>
  <si>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</si>
  <si>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</si>
  <si>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</si>
  <si>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</si>
  <si>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</si>
  <si>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</si>
  <si>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</si>
  <si>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</si>
  <si>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</si>
  <si>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</si>
  <si>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</si>
  <si>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</si>
  <si>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</si>
  <si>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</si>
  <si>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</si>
  <si>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</si>
  <si>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</si>
  <si>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</si>
  <si>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</si>
  <si>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</si>
  <si>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</si>
  <si>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</si>
  <si>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</si>
  <si>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</si>
  <si>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</si>
  <si>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</si>
  <si>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</si>
  <si>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</si>
  <si>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</si>
  <si>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</si>
  <si>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</si>
  <si>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</si>
  <si>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</si>
  <si>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</si>
  <si>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</si>
  <si>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</si>
  <si>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</si>
  <si>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</si>
  <si>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</si>
  <si>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</si>
  <si>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</si>
  <si>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</si>
  <si>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</si>
  <si>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</si>
  <si>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</si>
  <si>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</si>
  <si>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</si>
  <si>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</si>
  <si>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</si>
  <si>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</si>
  <si>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</si>
  <si>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</si>
  <si>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</si>
  <si>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</si>
  <si>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</si>
  <si>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</si>
  <si>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</si>
  <si>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</si>
  <si>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</si>
  <si>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</si>
  <si>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</si>
  <si>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</si>
  <si>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</si>
  <si>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</si>
  <si>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</si>
  <si>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</si>
  <si>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</si>
  <si>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</si>
  <si>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</si>
  <si>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</si>
  <si>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</si>
  <si>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</si>
  <si>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</si>
  <si>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</si>
  <si>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</si>
  <si>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</si>
  <si>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</si>
  <si>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</si>
  <si>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</si>
  <si>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</si>
  <si>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</si>
  <si>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</si>
  <si>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</si>
  <si>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</si>
  <si>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</si>
  <si>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</si>
  <si>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</si>
  <si>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</si>
  <si>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</si>
  <si>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</si>
  <si>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</si>
  <si>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</si>
  <si>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</si>
  <si>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</si>
  <si>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</si>
  <si>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</si>
  <si>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</si>
  <si>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</si>
  <si>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</si>
  <si>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</si>
  <si>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</si>
  <si>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</si>
  <si>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</si>
  <si>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</si>
  <si>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</si>
  <si>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</si>
  <si>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</si>
  <si>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</si>
  <si>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</si>
  <si>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</si>
  <si>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</si>
  <si>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</si>
  <si>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</si>
  <si>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</si>
  <si>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</si>
  <si>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</si>
  <si>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</si>
  <si>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monografia</t>
  </si>
  <si>
    <t>LE_10_05_C0_REC200</t>
  </si>
  <si>
    <t>Luis Felipe Pertuz</t>
  </si>
  <si>
    <t>Ámbito academico</t>
  </si>
  <si>
    <t>Pregunta 1</t>
  </si>
  <si>
    <t>Pregunta 5</t>
  </si>
  <si>
    <t>Monografía</t>
  </si>
  <si>
    <t>Fuentes bibliográficas</t>
  </si>
  <si>
    <t>Fotografía</t>
  </si>
  <si>
    <t>Pregunta 3</t>
  </si>
  <si>
    <t>Pregunta 4</t>
  </si>
  <si>
    <t>Pregunta 2</t>
  </si>
  <si>
    <t>Investigación</t>
  </si>
  <si>
    <t>Intelectual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</si>
</sst>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3"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8" sqref="J18"/>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62">
        <v>309525389</v>
      </c>
      <c r="C10" s="20" t="str">
        <f t="shared" ref="C10:C41" si="0">IF(OR(B10&lt;&gt;"",J10&lt;&gt;""),IF($G$4="Recurso",CONCATENATE($G$4," ",$G$5),$G$4),"")</f>
        <v>Recurso M101</v>
      </c>
      <c r="D10" s="63" t="s">
        <v>195</v>
      </c>
      <c r="E10" s="63" t="s">
        <v>155</v>
      </c>
      <c r="F10" s="13" t="str">
        <f t="shared" ref="F10" ca="1" si="1">IF(OR(B10&lt;&gt;"",J10&lt;&gt;""),CONCATENATE($C$7,"_",$A10,IF($G$4="Cuaderno de Estudio","_small",CONCATENATE(IF(I10="","","n"),IF(LEFT($G$5,1)="F",".jpg",".png")))),"")</f>
        <v>LE_10_05_C0_REC200_IMG01n.png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LE_10_05_C0_REC200_IMG01a.png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191</v>
      </c>
      <c r="O10" s="2" t="str">
        <f>'Definición técnica de imagenes'!A12</f>
        <v>M12D</v>
      </c>
    </row>
    <row r="11" spans="1:16" s="11" customFormat="1" ht="14" customHeight="1">
      <c r="A11" s="12" t="str">
        <f t="shared" ref="A11:A18" si="3">IF(OR(B11&lt;&gt;"",J11&lt;&gt;""),CONCATENATE(LEFT(A10,3),IF(MID(A10,4,2)+1&lt;10,CONCATENATE("0",MID(A10,4,2)+1))),"")</f>
        <v>IMG02</v>
      </c>
      <c r="B11" s="62">
        <v>328114328</v>
      </c>
      <c r="C11" s="20" t="str">
        <f t="shared" si="0"/>
        <v>Recurso M101</v>
      </c>
      <c r="D11" s="63" t="s">
        <v>195</v>
      </c>
      <c r="E11" s="63" t="s">
        <v>155</v>
      </c>
      <c r="F11" s="13" t="str">
        <f t="shared" ref="F11:F74" ca="1" si="4">IF(OR(B11&lt;&gt;"",J11&lt;&gt;""),CONCATENATE($C$7,"_",$A11,IF($G$4="Cuaderno de Estudio","_small",CONCATENATE(IF(I11="","","n"),IF(LEFT($G$5,1)="F",".jpg",".png")))),"")</f>
        <v>LE_10_05_C0_REC200_IMG02n.png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LE_10_05_C0_REC200_IMG02a.png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t="s">
        <v>198</v>
      </c>
      <c r="O11" s="2" t="str">
        <f>'Definición técnica de imagenes'!A13</f>
        <v>M101</v>
      </c>
    </row>
    <row r="12" spans="1:16" s="11" customFormat="1" ht="26">
      <c r="A12" s="12" t="str">
        <f t="shared" si="3"/>
        <v>IMG03</v>
      </c>
      <c r="B12" s="62">
        <v>226807453</v>
      </c>
      <c r="C12" s="20" t="str">
        <f t="shared" si="0"/>
        <v>Recurso M101</v>
      </c>
      <c r="D12" s="63" t="s">
        <v>195</v>
      </c>
      <c r="E12" s="63" t="s">
        <v>155</v>
      </c>
      <c r="F12" s="13" t="str">
        <f t="shared" ca="1" si="4"/>
        <v>LE_10_05_C0_REC200_IMG03n.png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LE_10_05_C0_REC200_IMG03a.png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192</v>
      </c>
      <c r="O12" s="2" t="str">
        <f>'Definición técnica de imagenes'!A18</f>
        <v>Diaporama F1</v>
      </c>
    </row>
    <row r="13" spans="1:16" s="11" customFormat="1" ht="26">
      <c r="A13" s="12" t="str">
        <f t="shared" si="3"/>
        <v>IMG04</v>
      </c>
      <c r="B13" s="62">
        <v>244002376</v>
      </c>
      <c r="C13" s="20" t="str">
        <f t="shared" si="0"/>
        <v>Recurso M101</v>
      </c>
      <c r="D13" s="63" t="s">
        <v>195</v>
      </c>
      <c r="E13" s="63" t="s">
        <v>155</v>
      </c>
      <c r="F13" s="13" t="str">
        <f t="shared" ca="1" si="4"/>
        <v>LE_10_05_C0_REC200_IMG04n.png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LE_10_05_C0_REC200_IMG04a.png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199</v>
      </c>
      <c r="K13" s="65" t="s">
        <v>196</v>
      </c>
      <c r="O13" s="2" t="str">
        <f>'Definición técnica de imagenes'!A19</f>
        <v>F4</v>
      </c>
    </row>
    <row r="14" spans="1:16" s="11" customFormat="1" ht="26">
      <c r="A14" s="12" t="str">
        <f t="shared" si="3"/>
        <v>IMG05</v>
      </c>
      <c r="B14" s="62">
        <v>350476919</v>
      </c>
      <c r="C14" s="20" t="str">
        <f t="shared" si="0"/>
        <v>Recurso M101</v>
      </c>
      <c r="D14" s="63" t="s">
        <v>195</v>
      </c>
      <c r="E14" s="63" t="s">
        <v>155</v>
      </c>
      <c r="F14" s="13" t="str">
        <f t="shared" ca="1" si="4"/>
        <v>LE_10_05_C0_REC200_IMG05n.png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LE_10_05_C0_REC200_IMG05a.png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200</v>
      </c>
      <c r="K14" s="65" t="s">
        <v>197</v>
      </c>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2016-06-26T00:30:29Z</dcterms:modified>
</cp:coreProperties>
</file>