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860" windowHeight="13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K45" i="2"/>
  <c r="J21" i="2"/>
  <c r="I21" i="2"/>
  <c r="H21" i="2"/>
  <c r="D5" i="2"/>
  <c r="D7"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0" i="1"/>
  <c r="A11" i="1"/>
  <c r="A12" i="1"/>
  <c r="F12" i="1"/>
  <c r="G12" i="1"/>
  <c r="I10" i="1"/>
  <c r="C10" i="1"/>
  <c r="M8" i="1"/>
  <c r="M7" i="1"/>
  <c r="M6" i="1"/>
  <c r="M5" i="1"/>
  <c r="F5" i="1"/>
  <c r="M4" i="1"/>
  <c r="M3" i="1"/>
  <c r="M2" i="1"/>
  <c r="M1" i="1"/>
  <c r="E9" i="1"/>
  <c r="H12" i="1"/>
  <c r="H11" i="1"/>
  <c r="F11" i="1"/>
  <c r="G11" i="1"/>
  <c r="H10" i="1"/>
  <c r="A13" i="1"/>
  <c r="F10" i="1"/>
  <c r="G10"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comments1.xml><?xml version="1.0" encoding="utf-8"?>
<comments xmlns="http://schemas.openxmlformats.org/spreadsheetml/2006/main">
  <authors>
    <author>mbp</author>
  </authors>
  <commentList>
    <comment ref="B17" authorId="0">
      <text>
        <r>
          <rPr>
            <sz val="12"/>
            <color theme="1"/>
            <rFont val="Calibri"/>
            <family val="2"/>
            <scheme val="minor"/>
          </rPr>
          <t>mbp:</t>
        </r>
        <r>
          <rPr>
            <sz val="9"/>
            <color indexed="81"/>
            <rFont val="Calibri"/>
            <family val="2"/>
          </rPr>
          <t xml:space="preserve">
</t>
        </r>
      </text>
    </comment>
  </commentList>
</comments>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<sst xmlns="http://schemas.openxmlformats.org/spreadsheetml/2006/main" count="382" uniqueCount="197">
  <si>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</si>
  <si>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</si>
  <si>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</si>
  <si>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</si>
  <si>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</si>
  <si>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</si>
  <si>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</si>
  <si>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</si>
  <si>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</si>
  <si>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</si>
  <si>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</si>
  <si>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</si>
  <si>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</si>
  <si>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</si>
  <si>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</si>
  <si>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</si>
  <si>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</si>
  <si>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</si>
  <si>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</si>
  <si>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</si>
  <si>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</si>
  <si>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</si>
  <si>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</si>
  <si>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</si>
  <si>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</si>
  <si>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</si>
  <si>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</si>
  <si>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</si>
  <si>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</si>
  <si>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</si>
  <si>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</si>
  <si>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</si>
  <si>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</si>
  <si>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</si>
  <si>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</si>
  <si>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</si>
  <si>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</si>
  <si>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</si>
  <si>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</si>
  <si>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</si>
  <si>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</si>
  <si>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</si>
  <si>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</si>
  <si>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</si>
  <si>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</si>
  <si>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</si>
  <si>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</si>
  <si>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</si>
  <si>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</si>
  <si>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</si>
  <si>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</si>
  <si>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</si>
  <si>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</si>
  <si>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</si>
  <si>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</si>
  <si>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</si>
  <si>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</si>
  <si>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</si>
  <si>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</si>
  <si>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</si>
  <si>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</si>
  <si>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</si>
  <si>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</si>
  <si>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</si>
  <si>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</si>
  <si>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</si>
  <si>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</si>
  <si>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</si>
  <si>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</si>
  <si>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</si>
  <si>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</si>
  <si>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</si>
  <si>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</si>
  <si>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</si>
  <si>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</si>
  <si>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</si>
  <si>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</si>
  <si>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</si>
  <si>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</si>
  <si>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</si>
  <si>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</si>
  <si>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</si>
  <si>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</si>
  <si>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</si>
  <si>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</si>
  <si>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</si>
  <si>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</si>
  <si>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</si>
  <si>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</si>
  <si>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</si>
  <si>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</si>
  <si>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</si>
  <si>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</si>
  <si>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</si>
  <si>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</si>
  <si>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</si>
  <si>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</si>
  <si>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</si>
  <si>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</si>
  <si>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</si>
  <si>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</si>
  <si>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</si>
  <si>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</si>
  <si>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</si>
  <si>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</si>
  <si>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</si>
  <si>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</si>
  <si>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</si>
  <si>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</si>
  <si>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</si>
  <si>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</si>
  <si>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</si>
  <si>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</si>
  <si>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</si>
  <si>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</si>
  <si>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</si>
  <si>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</si>
  <si>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</si>
  <si>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</si>
  <si>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</si>
  <si>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</si>
  <si>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</si>
  <si>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</si>
  <si>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</si>
  <si>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</si>
  <si>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</si>
  <si>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</si>
  <si>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</si>
  <si>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</si>
  <si>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</si>
  <si>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</si>
  <si>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</si>
  <si>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</si>
  <si>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</si>
  <si>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</si>
  <si>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</si>
  <si>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</si>
  <si>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</si>
  <si>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</si>
  <si>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</si>
  <si>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</si>
  <si>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</si>
  <si>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</si>
  <si>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</si>
  <si>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</si>
  <si>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</si>
  <si>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</si>
  <si>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</si>
  <si>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</si>
  <si>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</si>
  <si>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</si>
  <si>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</si>
  <si>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</si>
  <si>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</si>
  <si>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</si>
  <si>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</si>
  <si>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</si>
  <si>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</si>
  <si>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</si>
  <si>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</si>
  <si>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</si>
  <si>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</si>
  <si>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</si>
  <si>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</si>
  <si>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</si>
  <si>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</si>
  <si>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</si>
  <si>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</si>
  <si>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</si>
  <si>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</si>
  <si>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</si>
  <si>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</si>
  <si>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</si>
  <si>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</si>
  <si>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</si>
  <si>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</si>
  <si>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</si>
  <si>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</si>
  <si>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</si>
  <si>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</si>
  <si>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</si>
  <si>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</si>
  <si>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</si>
  <si>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</si>
  <si>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</si>
  <si>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</si>
  <si>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</si>
  <si>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monografía</t>
  </si>
  <si>
    <t>Luis Fellipe Pertuz</t>
  </si>
  <si>
    <t>LE_10_05_CO_REC230</t>
  </si>
  <si>
    <t>Planear tema</t>
  </si>
  <si>
    <t>Objetivos</t>
  </si>
  <si>
    <t>Bibliografía</t>
  </si>
  <si>
    <t>Lista de temas</t>
  </si>
  <si>
    <t>Fotografía</t>
  </si>
  <si>
    <t>Escritura</t>
  </si>
  <si>
    <t>Portada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</si>
</sst>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indexed="8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0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20" sqref="J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62">
        <v>206223427</v>
      </c>
      <c r="C10" s="20" t="str">
        <f t="shared" ref="C10:C41" si="0">IF(OR(B10&lt;&gt;"",J10&lt;&gt;""),IF($G$4="Recurso",CONCATENATE($G$4," ",$G$5),$G$4),"")</f>
        <v>Recurso M101</v>
      </c>
      <c r="D10" s="63" t="s">
        <v>194</v>
      </c>
      <c r="E10" s="63" t="s">
        <v>155</v>
      </c>
      <c r="F10" s="13" t="str">
        <f t="shared" ref="F10" ca="1" si="1">IF(OR(B10&lt;&gt;"",J10&lt;&gt;""),CONCATENATE($C$7,"_",$A10,IF($G$4="Cuaderno de Estudio","_small",CONCATENATE(IF(I10="","","n"),IF(LEFT($G$5,1)="F",".jpg",".png")))),"")</f>
        <v>LE_10_05_CO_REC230_IMG01n.png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LE_10_05_CO_REC230_IMG01a.png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4" customHeight="1">
      <c r="A11" s="12" t="str">
        <f t="shared" ref="A11:A18" si="3">IF(OR(B11&lt;&gt;"",J11&lt;&gt;""),CONCATENATE(LEFT(A10,3),IF(MID(A10,4,2)+1&lt;10,CONCATENATE("0",MID(A10,4,2)+1))),"")</f>
        <v>IMG02</v>
      </c>
      <c r="B11" s="62">
        <v>332554535</v>
      </c>
      <c r="C11" s="20" t="str">
        <f t="shared" si="0"/>
        <v>Recurso M101</v>
      </c>
      <c r="D11" s="63" t="s">
        <v>194</v>
      </c>
      <c r="E11" s="63" t="s">
        <v>155</v>
      </c>
      <c r="F11" s="13" t="str">
        <f t="shared" ref="F11:F74" ca="1" si="4">IF(OR(B11&lt;&gt;"",J11&lt;&gt;""),CONCATENATE($C$7,"_",$A11,IF($G$4="Cuaderno de Estudio","_small",CONCATENATE(IF(I11="","","n"),IF(LEFT($G$5,1)="F",".jpg",".png")))),"")</f>
        <v>LE_10_05_CO_REC230_IMG02n.png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LE_10_05_CO_REC230_IMG02a.png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c r="O11" s="2" t="str">
        <f>'Definición técnica de imagenes'!A13</f>
        <v>M101</v>
      </c>
    </row>
    <row r="12" spans="1:16" s="11" customFormat="1" ht="15">
      <c r="A12" s="12" t="str">
        <f t="shared" si="3"/>
        <v>IMG03</v>
      </c>
      <c r="B12" s="62">
        <v>269516258</v>
      </c>
      <c r="C12" s="20" t="str">
        <f t="shared" si="0"/>
        <v>Recurso M101</v>
      </c>
      <c r="D12" s="63" t="s">
        <v>194</v>
      </c>
      <c r="E12" s="63" t="s">
        <v>155</v>
      </c>
      <c r="F12" s="13" t="str">
        <f t="shared" ca="1" si="4"/>
        <v>LE_10_05_CO_REC230_IMG03n.png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LE_10_05_CO_REC230_IMG03a.png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6">
      <c r="A13" s="12" t="str">
        <f t="shared" si="3"/>
        <v>IMG04</v>
      </c>
      <c r="B13" s="62">
        <v>205981180</v>
      </c>
      <c r="C13" s="20" t="str">
        <f t="shared" si="0"/>
        <v>Recurso M101</v>
      </c>
      <c r="D13" s="63" t="s">
        <v>194</v>
      </c>
      <c r="E13" s="63" t="s">
        <v>155</v>
      </c>
      <c r="F13" s="13" t="str">
        <f t="shared" ca="1" si="4"/>
        <v>LE_10_05_CO_REC230_IMG04n.png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LE_10_05_CO_REC230_IMG04a.png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26">
      <c r="A14" s="12" t="str">
        <f t="shared" si="3"/>
        <v>IMG05</v>
      </c>
      <c r="B14" s="62">
        <v>171303110</v>
      </c>
      <c r="C14" s="20" t="str">
        <f t="shared" si="0"/>
        <v>Recurso M101</v>
      </c>
      <c r="D14" s="63" t="s">
        <v>194</v>
      </c>
      <c r="E14" s="63" t="s">
        <v>155</v>
      </c>
      <c r="F14" s="13" t="str">
        <f t="shared" ca="1" si="4"/>
        <v>LE_10_05_CO_REC230_IMG05n.png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LE_10_05_CO_REC230_IMG05a.png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26">
      <c r="A15" s="12" t="str">
        <f t="shared" si="3"/>
        <v>IMG06</v>
      </c>
      <c r="B15" s="62">
        <v>386723200</v>
      </c>
      <c r="C15" s="20" t="str">
        <f t="shared" si="0"/>
        <v>Recurso M101</v>
      </c>
      <c r="D15" s="63" t="s">
        <v>194</v>
      </c>
      <c r="E15" s="63" t="s">
        <v>155</v>
      </c>
      <c r="F15" s="13" t="str">
        <f t="shared" ca="1" si="4"/>
        <v>LE_10_05_CO_REC230_IMG06n.png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LE_10_05_CO_REC230_IMG06a.png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2016-06-26T01:36:27Z</dcterms:modified>
</cp:coreProperties>
</file>