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<sst xmlns="http://schemas.openxmlformats.org/spreadsheetml/2006/main" count="388" uniqueCount="199">
  <si>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</si>
  <si>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</si>
  <si>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</si>
  <si>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</si>
  <si>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</si>
  <si>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</si>
  <si>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</si>
  <si>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</si>
  <si>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</si>
  <si>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</si>
  <si>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</si>
  <si>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</si>
  <si>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</si>
  <si>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</si>
  <si>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</si>
  <si>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</si>
  <si>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</si>
  <si>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</si>
  <si>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</si>
  <si>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</si>
  <si>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</si>
  <si>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</si>
  <si>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</si>
  <si>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</si>
  <si>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</si>
  <si>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</si>
  <si>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</si>
  <si>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</si>
  <si>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</si>
  <si>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</si>
  <si>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</si>
  <si>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</si>
  <si>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</si>
  <si>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</si>
  <si>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</si>
  <si>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</si>
  <si>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</si>
  <si>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</si>
  <si>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</si>
  <si>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</si>
  <si>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</si>
  <si>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</si>
  <si>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</si>
  <si>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</si>
  <si>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</si>
  <si>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</si>
  <si>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</si>
  <si>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</si>
  <si>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</si>
  <si>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</si>
  <si>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</si>
  <si>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</si>
  <si>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</si>
  <si>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</si>
  <si>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</si>
  <si>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</si>
  <si>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</si>
  <si>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</si>
  <si>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</si>
  <si>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</si>
  <si>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</si>
  <si>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</si>
  <si>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</si>
  <si>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</si>
  <si>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</si>
  <si>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</si>
  <si>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</si>
  <si>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</si>
  <si>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</si>
  <si>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</si>
  <si>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</si>
  <si>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</si>
  <si>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</si>
  <si>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</si>
  <si>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</si>
  <si>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</si>
  <si>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</si>
  <si>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</si>
  <si>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</si>
  <si>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</si>
  <si>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</si>
  <si>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</si>
  <si>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</si>
  <si>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</si>
  <si>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</si>
  <si>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</si>
  <si>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</si>
  <si>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</si>
  <si>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</si>
  <si>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</si>
  <si>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</si>
  <si>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</si>
  <si>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</si>
  <si>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</si>
  <si>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</si>
  <si>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</si>
  <si>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</si>
  <si>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</si>
  <si>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</si>
  <si>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</si>
  <si>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</si>
  <si>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</si>
  <si>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</si>
  <si>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</si>
  <si>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</si>
  <si>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</si>
  <si>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</si>
  <si>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</si>
  <si>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</si>
  <si>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</si>
  <si>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</si>
  <si>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</si>
  <si>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</si>
  <si>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</si>
  <si>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</si>
  <si>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</si>
  <si>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</si>
  <si>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</si>
  <si>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</si>
  <si>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</si>
  <si>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</si>
  <si>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</si>
  <si>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</si>
  <si>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</si>
  <si>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</si>
  <si>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</si>
  <si>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</si>
  <si>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</si>
  <si>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</si>
  <si>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</si>
  <si>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</si>
  <si>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</si>
  <si>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</si>
  <si>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</si>
  <si>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</si>
  <si>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</si>
  <si>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</si>
  <si>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</si>
  <si>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</si>
  <si>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</si>
  <si>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</si>
  <si>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</si>
  <si>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</si>
  <si>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</si>
  <si>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</si>
  <si>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</si>
  <si>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</si>
  <si>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</si>
  <si>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</si>
  <si>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</si>
  <si>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</si>
  <si>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</si>
  <si>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</si>
  <si>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</si>
  <si>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</si>
  <si>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</si>
  <si>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</si>
  <si>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</si>
  <si>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</si>
  <si>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</si>
  <si>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</si>
  <si>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</si>
  <si>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</si>
  <si>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</si>
  <si>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</si>
  <si>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</si>
  <si>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</si>
  <si>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</si>
  <si>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</si>
  <si>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</si>
  <si>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</si>
  <si>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</si>
  <si>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</si>
  <si>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</si>
  <si>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</si>
  <si>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</si>
  <si>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</si>
  <si>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</si>
  <si>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</si>
  <si>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</si>
  <si>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</si>
  <si>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</si>
  <si>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</si>
  <si>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</si>
  <si>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</si>
  <si>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</si>
  <si>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</si>
  <si>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reportaje</t>
  </si>
  <si>
    <t>Cristian Pineda</t>
  </si>
  <si>
    <t>Fotografía</t>
  </si>
  <si>
    <t>LE_06_01_REC430</t>
  </si>
  <si>
    <t>Mujer pensando</t>
  </si>
  <si>
    <t>favela</t>
  </si>
  <si>
    <t>personajes ubicando un juego de tiro al blanco</t>
  </si>
  <si>
    <t>mujer pensando</t>
  </si>
  <si>
    <t>hombre en la biblioteca</t>
  </si>
  <si>
    <t>niña escribiendo y pensando</t>
  </si>
  <si>
    <t>hombre con notas y cámara fotográfica</t>
  </si>
  <si>
    <t>mujer mostrando una hoja en blanco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</si>
</sst>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color rgb="FF333333"/>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4"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8">
        <v>6</v>
      </c>
      <c r="D3" s="89"/>
      <c r="F3" s="81">
        <v>42260</v>
      </c>
      <c r="G3" s="82"/>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78">
        <v>227111968</v>
      </c>
      <c r="C10" s="20" t="str">
        <f t="shared" ref="C10:C41" si="0">IF(OR(B10&lt;&gt;"",J10&lt;&gt;""),IF($G$4="Recurso",CONCATENATE($G$4," ",$G$5),$G$4),"")</f>
        <v>Recurso F13B</v>
      </c>
      <c r="D10" s="63" t="s">
        <v>189</v>
      </c>
      <c r="E10" s="63" t="s">
        <v>168</v>
      </c>
      <c r="F10" s="13" t="str">
        <f t="shared" ref="F10" ca="1" si="1">IF(OR(B10&lt;&gt;"",J10&lt;&gt;""),CONCATENATE($C$7,"_",$A10,IF($G$4="Cuaderno de Estudio","_small",CONCATENATE(IF(I10="","","n"),IF(LEFT($G$5,1)="F",".jpg",".png")))),"")</f>
        <v>LE_06_01_REC430_IMG01.jpg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135179555</v>
      </c>
      <c r="C11" s="20" t="str">
        <f t="shared" si="0"/>
        <v>Recurso F13B</v>
      </c>
      <c r="D11" s="63" t="s">
        <v>189</v>
      </c>
      <c r="E11" s="63" t="s">
        <v>168</v>
      </c>
      <c r="F11" s="13" t="str">
        <f t="shared" ref="F11:F74" ca="1" si="4">IF(OR(B11&lt;&gt;"",J11&lt;&gt;""),CONCATENATE($C$7,"_",$A11,IF($G$4="Cuaderno de Estudio","_small",CONCATENATE(IF(I11="","","n"),IF(LEFT($G$5,1)="F",".jpg",".png")))),"")</f>
        <v>LE_06_01_REC430_IMG02.jpg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ht="27" x14ac:dyDescent="0.25">
      <c r="A12" s="12" t="str">
        <f t="shared" si="3"/>
        <v>IMG03</v>
      </c>
      <c r="B12" s="78">
        <v>285377954</v>
      </c>
      <c r="C12" s="20" t="str">
        <f t="shared" si="0"/>
        <v>Recurso F13B</v>
      </c>
      <c r="D12" s="63" t="s">
        <v>189</v>
      </c>
      <c r="E12" s="63" t="s">
        <v>168</v>
      </c>
      <c r="F12" s="13" t="str">
        <f t="shared" ca="1" si="4"/>
        <v>LE_06_01_REC430_IMG03.jpg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ht="27" x14ac:dyDescent="0.25">
      <c r="A13" s="12" t="str">
        <f t="shared" si="3"/>
        <v>IMG04</v>
      </c>
      <c r="B13" s="78">
        <v>194654954</v>
      </c>
      <c r="C13" s="20" t="str">
        <f t="shared" si="0"/>
        <v>Recurso F13B</v>
      </c>
      <c r="D13" s="63" t="s">
        <v>189</v>
      </c>
      <c r="E13" s="63" t="s">
        <v>168</v>
      </c>
      <c r="F13" s="13" t="str">
        <f t="shared" ca="1" si="4"/>
        <v>LE_06_01_REC430_IMG04.jpg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ht="27" x14ac:dyDescent="0.25">
      <c r="A14" s="12" t="str">
        <f t="shared" si="3"/>
        <v>IMG05</v>
      </c>
      <c r="B14" s="78">
        <v>38732410</v>
      </c>
      <c r="C14" s="20" t="str">
        <f t="shared" si="0"/>
        <v>Recurso F13B</v>
      </c>
      <c r="D14" s="63" t="s">
        <v>189</v>
      </c>
      <c r="E14" s="63" t="s">
        <v>168</v>
      </c>
      <c r="F14" s="13" t="str">
        <f t="shared" ca="1" si="4"/>
        <v>LE_06_01_REC430_IMG05.jpg</v>
      </c>
      <c r="G14" s="13" t="str">
        <f ca="1">IF($F14&lt;&gt;"",IF($G$4="Recurso",VLOOKUP($E14,OFFSET('Definición técnica de imagenes'!$A$1,MATCH($G$5,'Definición técnica de imagenes'!$A$1:$A$104,0)-1,1,COUNTIF('Definición técnica de imagenes'!$A$3:$A$102,$G$5),5),5,FALSE),'Definición técnica de imagenes'!$F$16),"")</f>
        <v>270 x 375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27" x14ac:dyDescent="0.25">
      <c r="A15" s="12" t="str">
        <f t="shared" si="3"/>
        <v>IMG06</v>
      </c>
      <c r="B15" s="78">
        <v>272949257</v>
      </c>
      <c r="C15" s="20" t="str">
        <f t="shared" si="0"/>
        <v>Recurso F13B</v>
      </c>
      <c r="D15" s="63" t="s">
        <v>189</v>
      </c>
      <c r="E15" s="63" t="s">
        <v>168</v>
      </c>
      <c r="F15" s="13" t="str">
        <f t="shared" ca="1" si="4"/>
        <v>LE_06_01_REC430_IMG06.jpg</v>
      </c>
      <c r="G15" s="13" t="str">
        <f ca="1">IF($F15&lt;&gt;"",IF($G$4="Recurso",VLOOKUP($E15,OFFSET('Definición técnica de imagenes'!$A$1,MATCH($G$5,'Definición técnica de imagenes'!$A$1:$A$104,0)-1,1,COUNTIF('Definición técnica de imagenes'!$A$3:$A$102,$G$5),5),5,FALSE),'Definición técnica de imagenes'!$F$16),"")</f>
        <v>270 x 375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27" x14ac:dyDescent="0.3">
      <c r="A16" s="12" t="str">
        <f t="shared" si="3"/>
        <v>IMG07</v>
      </c>
      <c r="B16" s="78">
        <v>14682697</v>
      </c>
      <c r="C16" s="20" t="str">
        <f t="shared" si="0"/>
        <v>Recurso F13B</v>
      </c>
      <c r="D16" s="63" t="s">
        <v>189</v>
      </c>
      <c r="E16" s="63" t="s">
        <v>168</v>
      </c>
      <c r="F16" s="13" t="str">
        <f t="shared" ca="1" si="4"/>
        <v>LE_06_01_REC430_IMG07.jpg</v>
      </c>
      <c r="G16" s="13" t="str">
        <f ca="1">IF($F16&lt;&gt;"",IF($G$4="Recurso",VLOOKUP($E16,OFFSET('Definición técnica de imagenes'!$A$1,MATCH($G$5,'Definición técnica de imagenes'!$A$1:$A$104,0)-1,1,COUNTIF('Definición técnica de imagenes'!$A$3:$A$102,$G$5),5),5,FALSE),'Definición técnica de imagenes'!$F$16),"")</f>
        <v>270 x 375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ht="27" x14ac:dyDescent="0.25">
      <c r="A17" s="12" t="str">
        <f t="shared" si="3"/>
        <v>IMG08</v>
      </c>
      <c r="B17" s="78">
        <v>12428074</v>
      </c>
      <c r="C17" s="20" t="str">
        <f t="shared" si="0"/>
        <v>Recurso F13B</v>
      </c>
      <c r="D17" s="63" t="s">
        <v>189</v>
      </c>
      <c r="E17" s="63" t="s">
        <v>168</v>
      </c>
      <c r="F17" s="13" t="str">
        <f t="shared" ca="1" si="4"/>
        <v>LE_06_01_REC430_IMG08.jpg</v>
      </c>
      <c r="G17" s="13" t="str">
        <f ca="1">IF($F17&lt;&gt;"",IF($G$4="Recurso",VLOOKUP($E17,OFFSET('Definición técnica de imagenes'!$A$1,MATCH($G$5,'Definición técnica de imagenes'!$A$1:$A$104,0)-1,1,COUNTIF('Definición técnica de imagenes'!$A$3:$A$102,$G$5),5),5,FALSE),'Definición técnica de imagenes'!$F$16),"")</f>
        <v>270 x 375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2015-09-14T05:23:06Z</dcterms:modified>
</cp:coreProperties>
</file>