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2_CO\PROCESO OCTUBRE NUEVO\SOLICITUDES_GRAFICAS_0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0" i="1"/>
  <c r="A11" i="1"/>
  <c r="A12" i="1"/>
  <c r="A13" i="1"/>
  <c r="A14"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<sst xmlns="http://schemas.openxmlformats.org/spreadsheetml/2006/main" count="384" uniqueCount="201">
  <si>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</si>
  <si>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</si>
  <si>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</si>
  <si>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</si>
  <si>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</si>
  <si>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</si>
  <si>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</si>
  <si>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</si>
  <si>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</si>
  <si>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</si>
  <si>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</si>
  <si>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</si>
  <si>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</si>
  <si>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</si>
  <si>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</si>
  <si>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</si>
  <si>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</si>
  <si>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</si>
  <si>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</si>
  <si>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</si>
  <si>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</si>
  <si>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</si>
  <si>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</si>
  <si>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</si>
  <si>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</si>
  <si>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</si>
  <si>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</si>
  <si>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</si>
  <si>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</si>
  <si>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</si>
  <si>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</si>
  <si>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</si>
  <si>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</si>
  <si>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</si>
  <si>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</si>
  <si>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</si>
  <si>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</si>
  <si>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</si>
  <si>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</si>
  <si>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</si>
  <si>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</si>
  <si>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</si>
  <si>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</si>
  <si>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</si>
  <si>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</si>
  <si>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</si>
  <si>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</si>
  <si>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</si>
  <si>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</si>
  <si>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</si>
  <si>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</si>
  <si>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</si>
  <si>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</si>
  <si>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</si>
  <si>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</si>
  <si>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</si>
  <si>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</si>
  <si>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</si>
  <si>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</si>
  <si>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</si>
  <si>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</si>
  <si>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</si>
  <si>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</si>
  <si>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</si>
  <si>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</si>
  <si>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</si>
  <si>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</si>
  <si>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</si>
  <si>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</si>
  <si>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</si>
  <si>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</si>
  <si>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</si>
  <si>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</si>
  <si>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</si>
  <si>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</si>
  <si>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</si>
  <si>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</si>
  <si>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</si>
  <si>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</si>
  <si>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</si>
  <si>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</si>
  <si>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</si>
  <si>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</si>
  <si>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</si>
  <si>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</si>
  <si>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</si>
  <si>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</si>
  <si>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</si>
  <si>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</si>
  <si>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</si>
  <si>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</si>
  <si>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</si>
  <si>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</si>
  <si>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</si>
  <si>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</si>
  <si>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</si>
  <si>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</si>
  <si>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</si>
  <si>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</si>
  <si>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</si>
  <si>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</si>
  <si>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</si>
  <si>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</si>
  <si>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</si>
  <si>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</si>
  <si>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</si>
  <si>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</si>
  <si>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</si>
  <si>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</si>
  <si>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</si>
  <si>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</si>
  <si>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</si>
  <si>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</si>
  <si>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</si>
  <si>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</si>
  <si>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</si>
  <si>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</si>
  <si>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</si>
  <si>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</si>
  <si>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</si>
  <si>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</si>
  <si>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</si>
  <si>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</si>
  <si>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</si>
  <si>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</si>
  <si>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</si>
  <si>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</si>
  <si>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</si>
  <si>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</si>
  <si>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</si>
  <si>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</si>
  <si>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</si>
  <si>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</si>
  <si>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</si>
  <si>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</si>
  <si>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</si>
  <si>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</si>
  <si>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</si>
  <si>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</si>
  <si>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</si>
  <si>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</si>
  <si>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</si>
  <si>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</si>
  <si>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</si>
  <si>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</si>
  <si>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</si>
  <si>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</si>
  <si>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</si>
  <si>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</si>
  <si>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</si>
  <si>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</si>
  <si>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</si>
  <si>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</si>
  <si>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</si>
  <si>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</si>
  <si>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</si>
  <si>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</si>
  <si>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</si>
  <si>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</si>
  <si>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</si>
  <si>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</si>
  <si>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</si>
  <si>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</si>
  <si>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</si>
  <si>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</si>
  <si>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</si>
  <si>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</si>
  <si>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</si>
  <si>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</si>
  <si>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</si>
  <si>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</si>
  <si>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</si>
  <si>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</si>
  <si>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</si>
  <si>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</si>
  <si>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</si>
  <si>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</si>
  <si>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</si>
  <si>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</si>
  <si>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</si>
  <si>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</si>
  <si>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</si>
  <si>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</si>
  <si>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</si>
  <si>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</si>
  <si>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</si>
  <si>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</si>
  <si>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http://www.banrepcultural.org/sites/default/files/lablaa/revistas/credencial/abril2002/imagen/nueve.jpg</t>
  </si>
  <si>
    <t>Fotografía</t>
  </si>
  <si>
    <t>Luz Amparo Rubiano</t>
  </si>
  <si>
    <t xml:space="preserve">Entrada del Sello Real a Santafé. Óleo de Luis Núñez Borda, ca 1935. </t>
  </si>
  <si>
    <t>http://www.banrepcultural.org/sites/default/files/libros/39114/88.jpg</t>
  </si>
  <si>
    <t>Dibujo del mestizo peruano Wamán Poma de Ayala, imaginando antes de 1615 la «Ciudad de Nuevo Reino; Santa Fe de Bogotá; ciudad, tiene gobernador».</t>
  </si>
  <si>
    <t>http://www.banrepcultural.org/sites/default/files/lablaa/revistas/credencial/agosto1992/images/imagen1.jpg</t>
  </si>
  <si>
    <t>Nuevo Reino de Granada, Audiencias de Panamá, Santa Fe, Venezuela y Guayana.  Detalle del mapa de Guillaume de l’Isle, siglo XVII. Archivo General de la Nación, Bogotá.</t>
  </si>
  <si>
    <t>http://www.banrepcultural.org/sites/default/files/lablaa/revistas/credencial/agosto1991/images/3.jpg</t>
  </si>
  <si>
    <t>Jorge de Villalonga, virrey del Nuevo Reino de Granada en el periodo 1719-1724.</t>
  </si>
  <si>
    <t>http://www.banrepcultural.org/sites/default/files/lablaa/revistas/credencial/junio2007/images/espanolindia.jpg</t>
  </si>
  <si>
    <t>Autor desconocido. Español, india serrana o cafetada producen mestizo. Óleo sobre lienzo, 100 x 125 cm. ca. 1770.</t>
  </si>
  <si>
    <t>La literatura colombiana de la Colonia</t>
  </si>
  <si>
    <t>LE_08_02_REC80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</si>
</sst>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0" activePane="bottomLeft" state="frozen"/>
      <selection pane="bottomLeft" activeCell="E10" sqref="E10"/>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42296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140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62" t="s">
        <v>187</v>
      </c>
      <c r="C10" s="20" t="str">
        <f t="shared" ref="C10:C41" si="0">IF(OR(B10&lt;&gt;"",J10&lt;&gt;""),IF($G$4="Recurso",CONCATENATE($G$4," ",$G$5),$G$4),"")</f>
        <v>Recurso F10</v>
      </c>
      <c r="D10" s="63" t="s">
        <v>188</v>
      </c>
      <c r="E10" s="63" t="s">
        <v>155</v>
      </c>
      <c r="F10" s="13" t="str">
        <f t="shared" ref="F10" ca="1" si="1">IF(OR(B10&lt;&gt;"",J10&lt;&gt;""),CONCATENATE($C$7,"_",$A10,IF($G$4="Cuaderno de Estudio","_small",CONCATENATE(IF(I10="","","n"),IF(LEFT($G$5,1)="F",".jpg",".png")))),"")</f>
        <v>LE_08_02_REC80_IMG01.jpg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41.1" customHeight="1" x14ac:dyDescent="0.25">
      <c r="A11" s="12" t="str">
        <f t="shared" ref="A11:A18" si="3">IF(OR(B11&lt;&gt;"",J11&lt;&gt;""),CONCATENATE(LEFT(A10,3),IF(MID(A10,4,2)+1&lt;10,CONCATENATE("0",MID(A10,4,2)+1))),"")</f>
        <v>IMG02</v>
      </c>
      <c r="B11" s="62" t="s">
        <v>191</v>
      </c>
      <c r="C11" s="20" t="str">
        <f t="shared" si="0"/>
        <v>Recurso F10</v>
      </c>
      <c r="D11" s="63" t="s">
        <v>188</v>
      </c>
      <c r="E11" s="63" t="s">
        <v>155</v>
      </c>
      <c r="F11" s="13" t="str">
        <f t="shared" ref="F11:F74" ca="1" si="4">IF(OR(B11&lt;&gt;"",J11&lt;&gt;""),CONCATENATE($C$7,"_",$A11,IF($G$4="Cuaderno de Estudio","_small",CONCATENATE(IF(I11="","","n"),IF(LEFT($G$5,1)="F",".jpg",".png")))),"")</f>
        <v>LE_08_02_REC80_IMG02.jpg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67.5" x14ac:dyDescent="0.25">
      <c r="A12" s="12" t="str">
        <f t="shared" si="3"/>
        <v>IMG03</v>
      </c>
      <c r="B12" s="62" t="s">
        <v>193</v>
      </c>
      <c r="C12" s="20" t="str">
        <f t="shared" si="0"/>
        <v>Recurso F10</v>
      </c>
      <c r="D12" s="63" t="s">
        <v>188</v>
      </c>
      <c r="E12" s="63" t="s">
        <v>155</v>
      </c>
      <c r="F12" s="13" t="str">
        <f t="shared" ca="1" si="4"/>
        <v>LE_08_02_REC80_IMG03.jpg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c r="O12" s="2" t="str">
        <f>'Definición técnica de imagenes'!A18</f>
        <v>Diaporama F1</v>
      </c>
    </row>
    <row r="13" spans="1:16" s="11" customFormat="1" ht="67.5" x14ac:dyDescent="0.25">
      <c r="A13" s="12" t="str">
        <f t="shared" si="3"/>
        <v>IMG04</v>
      </c>
      <c r="B13" s="62" t="s">
        <v>195</v>
      </c>
      <c r="C13" s="20" t="str">
        <f t="shared" si="0"/>
        <v>Recurso F10</v>
      </c>
      <c r="D13" s="63" t="s">
        <v>188</v>
      </c>
      <c r="E13" s="63" t="s">
        <v>155</v>
      </c>
      <c r="F13" s="13" t="str">
        <f t="shared" ca="1" si="4"/>
        <v>LE_08_02_REC80_IMG04.jpg</v>
      </c>
      <c r="G13" s="13">
        <f ca="1">IF($F13&lt;&gt;"",IF($G$4="Recurso",VLOOKUP($E13,OFFSET('Definición técnica de imagenes'!$A$1,MATCH($G$5,'Definición técnica de imagenes'!$A$1:$A$104,0)-1,1,COUNTIF('Definición técnica de imagenes'!$A$3:$A$102,$G$5),5),5,FALSE),'Definición técnica de imagenes'!$F$16),"")</f>
        <v>0</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196</v>
      </c>
      <c r="K13" s="64"/>
      <c r="O13" s="2" t="str">
        <f>'Definición técnica de imagenes'!A19</f>
        <v>F4</v>
      </c>
    </row>
    <row r="14" spans="1:16" s="11" customFormat="1" ht="67.5" x14ac:dyDescent="0.25">
      <c r="A14" s="12" t="str">
        <f t="shared" si="3"/>
        <v>IMG05</v>
      </c>
      <c r="B14" s="62" t="s">
        <v>197</v>
      </c>
      <c r="C14" s="20" t="str">
        <f t="shared" si="0"/>
        <v>Recurso F10</v>
      </c>
      <c r="D14" s="63" t="s">
        <v>188</v>
      </c>
      <c r="E14" s="63" t="s">
        <v>155</v>
      </c>
      <c r="F14" s="13" t="str">
        <f t="shared" ca="1" si="4"/>
        <v>LE_08_02_REC80_IMG05.jpg</v>
      </c>
      <c r="G14" s="13">
        <f ca="1">IF($F14&lt;&gt;"",IF($G$4="Recurso",VLOOKUP($E14,OFFSET('Definición técnica de imagenes'!$A$1,MATCH($G$5,'Definición técnica de imagenes'!$A$1:$A$104,0)-1,1,COUNTIF('Definición técnica de imagenes'!$A$3:$A$102,$G$5),5),5,FALSE),'Definición técnica de imagenes'!$F$16),"")</f>
        <v>0</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198</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18"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2015-10-19T16:23:12Z</dcterms:modified>
</cp:coreProperties>
</file>