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8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A10" i="1"/>
  <c r="A11" i="1"/>
  <c r="A12" i="1"/>
  <c r="A13" i="1"/>
  <c r="A14" i="1"/>
  <c r="A15" i="1"/>
  <c r="A16" i="1"/>
  <c r="A17" i="1"/>
  <c r="A18" i="1"/>
  <c r="A19" i="1"/>
  <c r="A20" i="1"/>
  <c r="A21" i="1"/>
  <c r="A22" i="1"/>
  <c r="A23" i="1"/>
  <c r="A24" i="1"/>
  <c r="A25" i="1"/>
  <c r="A26"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<sst xmlns="http://schemas.openxmlformats.org/spreadsheetml/2006/main" count="424" uniqueCount="219">
  <si>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</si>
  <si>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</si>
  <si>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</si>
  <si>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</si>
  <si>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</si>
  <si>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</si>
  <si>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</si>
  <si>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</si>
  <si>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</si>
  <si>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</si>
  <si>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</si>
  <si>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</si>
  <si>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</si>
  <si>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</si>
  <si>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</si>
  <si>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</si>
  <si>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</si>
  <si>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</si>
  <si>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</si>
  <si>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</si>
  <si>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</si>
  <si>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</si>
  <si>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</si>
  <si>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</si>
  <si>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</si>
  <si>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</si>
  <si>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</si>
  <si>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</si>
  <si>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</si>
  <si>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</si>
  <si>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</si>
  <si>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</si>
  <si>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</si>
  <si>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</si>
  <si>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</si>
  <si>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</si>
  <si>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</si>
  <si>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</si>
  <si>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</si>
  <si>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</si>
  <si>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</si>
  <si>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</si>
  <si>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</si>
  <si>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</si>
  <si>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</si>
  <si>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</si>
  <si>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</si>
  <si>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</si>
  <si>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</si>
  <si>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</si>
  <si>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</si>
  <si>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</si>
  <si>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</si>
  <si>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</si>
  <si>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</si>
  <si>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</si>
  <si>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</si>
  <si>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</si>
  <si>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</si>
  <si>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</si>
  <si>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</si>
  <si>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</si>
  <si>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</si>
  <si>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</si>
  <si>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</si>
  <si>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</si>
  <si>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</si>
  <si>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</si>
  <si>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</si>
  <si>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</si>
  <si>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</si>
  <si>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</si>
  <si>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</si>
  <si>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</si>
  <si>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</si>
  <si>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</si>
  <si>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</si>
  <si>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</si>
  <si>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</si>
  <si>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</si>
  <si>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</si>
  <si>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</si>
  <si>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</si>
  <si>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</si>
  <si>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</si>
  <si>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</si>
  <si>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</si>
  <si>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</si>
  <si>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</si>
  <si>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</si>
  <si>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</si>
  <si>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</si>
  <si>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</si>
  <si>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</si>
  <si>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</si>
  <si>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</si>
  <si>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</si>
  <si>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</si>
  <si>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</si>
  <si>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</si>
  <si>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</si>
  <si>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</si>
  <si>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</si>
  <si>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</si>
  <si>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</si>
  <si>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</si>
  <si>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</si>
  <si>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</si>
  <si>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</si>
  <si>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</si>
  <si>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</si>
  <si>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</si>
  <si>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</si>
  <si>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</si>
  <si>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</si>
  <si>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</si>
  <si>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</si>
  <si>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</si>
  <si>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</si>
  <si>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</si>
  <si>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</si>
  <si>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</si>
  <si>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</si>
  <si>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</si>
  <si>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</si>
  <si>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</si>
  <si>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</si>
  <si>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</si>
  <si>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</si>
  <si>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</si>
  <si>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</si>
  <si>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</si>
  <si>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</si>
  <si>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</si>
  <si>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</si>
  <si>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</si>
  <si>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</si>
  <si>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</si>
  <si>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</si>
  <si>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</si>
  <si>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</si>
  <si>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</si>
  <si>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</si>
  <si>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</si>
  <si>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</si>
  <si>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</si>
  <si>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</si>
  <si>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</si>
  <si>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</si>
  <si>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</si>
  <si>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</si>
  <si>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</si>
  <si>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</si>
  <si>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</si>
  <si>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</si>
  <si>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</si>
  <si>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</si>
  <si>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</si>
  <si>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</si>
  <si>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</si>
  <si>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</si>
  <si>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</si>
  <si>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</si>
  <si>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</si>
  <si>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</si>
  <si>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</si>
  <si>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</si>
  <si>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</si>
  <si>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</si>
  <si>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</si>
  <si>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</si>
  <si>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</si>
  <si>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</si>
  <si>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</si>
  <si>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</si>
  <si>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</si>
  <si>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</si>
  <si>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</si>
  <si>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</si>
  <si>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</si>
  <si>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</si>
  <si>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</si>
  <si>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</si>
  <si>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</si>
  <si>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</si>
  <si>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</si>
  <si>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</si>
  <si>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LE_07_02_CO</t>
  </si>
  <si>
    <t>El género lírico</t>
  </si>
  <si>
    <t>Cuaderno de Estudio</t>
  </si>
  <si>
    <t>Fotografía</t>
  </si>
  <si>
    <t>Lira</t>
  </si>
  <si>
    <t>Pareja mediaeval</t>
  </si>
  <si>
    <t>Mujer escribiendo canción</t>
  </si>
  <si>
    <t>Cabaña en bosque lila</t>
  </si>
  <si>
    <t>Niña en b/n.</t>
  </si>
  <si>
    <t>Dibujo oriental de una ola.</t>
  </si>
  <si>
    <t>Alpaca</t>
  </si>
  <si>
    <t>Niño pensando</t>
  </si>
  <si>
    <t>Luis Felipe Pertuz</t>
  </si>
  <si>
    <t>66143173 - 123191629 - 154471403 - 158096939</t>
  </si>
  <si>
    <t>Varias radios</t>
  </si>
  <si>
    <t>Crear un collage con las imágenes de radios antiguas y modernas.</t>
  </si>
  <si>
    <t>Ilustración</t>
  </si>
  <si>
    <t>Niños en cine</t>
  </si>
  <si>
    <t>Niños alrededor del mundo</t>
  </si>
  <si>
    <t>Abeja</t>
  </si>
  <si>
    <t>http://aulaplaneta.planetasaber.com/encyclopedia/default.asp?idpack=13&amp;idpil=AU000782&amp;ruta=aulaplaneta&amp;DATA=XJRRZRfJ87UBPR0FQ4ugPHoq4ufO7GOMM%2fPOLoHK%2bksEwEsjzNz7%2fAXdBeAqXXqi</t>
  </si>
  <si>
    <t>Fotografía de Pablo Neruda</t>
  </si>
  <si>
    <t>Utilizar la fotografía de Neruda que se puede apreciar en el audio de uno de sus poemas. Está tanto en AulaPlaneta como en Hispánicasaber.</t>
  </si>
  <si>
    <t>Solicitar a España</t>
  </si>
  <si>
    <t xml:space="preserve">Claude Monet, Estanque con nenúfares (1899). </t>
  </si>
  <si>
    <t>Solicitar a España-</t>
  </si>
  <si>
    <t>Orquídea colombiana. Cattleya trianae. Flor nacional de Colombia.</t>
  </si>
  <si>
    <t>Solicitar a España.</t>
  </si>
  <si>
    <t xml:space="preserve">1 Eso/Lengua castellana y literatura/Los medios de comunicación/Los diferentes tipos de medios de comunicación/La televisión y el cine/las características de la televisión
http://profesores.aulaplaneta.com/DNNPlayerPackages/Package10455/InfoGuion/cuadernoestudio/images_xml/LC_07_15_img05_small.jpg
</t>
  </si>
  <si>
    <t xml:space="preserve">La imagen muestra el impacto de un avión a las Torres Gemelas en New York, </t>
  </si>
  <si>
    <t>Imagen que muestra el manejo de la información que sucede en el mundo por parte de un usuario y desde su computador portátil</t>
  </si>
  <si>
    <t xml:space="preserve">1 Eso/Lengua castellana y literatura/Los medios de comunicación/Los diferentes tipos de medios de comunicación/El medio de medios: Internet
http://profesores.aulaplaneta.com/DNNPlayerPackages/Package11744/InfoGuion/cuadernoestudio/images_xml/LC_07_15_img06_zoom.jpg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</si>
</sst>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E24" sqref="E2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199</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17">
      <c r="A10" s="12" t="str">
        <f>IF(OR(B10&lt;&gt;"",J10&lt;&gt;""),"IMG01","")</f>
        <v>IMG01</v>
      </c>
      <c r="B10" s="62" t="s">
        <v>207</v>
      </c>
      <c r="C10" s="20" t="str">
        <f t="shared" ref="C10:C41" si="0">IF(OR(B10&lt;&gt;"",J10&lt;&gt;""),IF($G$4="Recurso",CONCATENATE($G$4," ",$G$5),$G$4),"")</f>
        <v>Cuaderno de Estudio</v>
      </c>
      <c r="D10" s="63" t="s">
        <v>190</v>
      </c>
      <c r="E10" s="63" t="s">
        <v>154</v>
      </c>
      <c r="F10" s="13" t="str">
        <f t="shared" ref="F10" si="1">IF(OR(B10&lt;&gt;"",J10&lt;&gt;""),CONCATENATE($C$7,"_",$A10,IF($G$4="Cuaderno de Estudio","_small",CONCATENATE(IF(I10="","","n"),IF(LEFT($G$5,1)="F",".jpg",".png")))),"")</f>
        <v>LE_07_02_CO_IMG01_small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LE_07_02_CO_IMG01_zoom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208</v>
      </c>
      <c r="K10" s="64" t="s">
        <v>209</v>
      </c>
      <c r="O10" s="2" t="str">
        <f>'Definición técnica de imagenes'!A12</f>
        <v>M12D</v>
      </c>
    </row>
    <row r="11" spans="1:16" s="11" customFormat="1" ht="14" customHeight="1">
      <c r="A11" s="12" t="str">
        <f t="shared" ref="A11:A18" si="3">IF(OR(B11&lt;&gt;"",J11&lt;&gt;""),CONCATENATE(LEFT(A10,3),IF(MID(A10,4,2)+1&lt;10,CONCATENATE("0",MID(A10,4,2)+1))),"")</f>
        <v>IMG02</v>
      </c>
      <c r="B11" s="62">
        <v>32561983</v>
      </c>
      <c r="C11" s="20" t="str">
        <f t="shared" si="0"/>
        <v>Cuaderno de Estudio</v>
      </c>
      <c r="D11" s="63" t="s">
        <v>190</v>
      </c>
      <c r="E11" s="63" t="s">
        <v>154</v>
      </c>
      <c r="F11" s="13" t="str">
        <f t="shared" ref="F11:F74" si="4">IF(OR(B11&lt;&gt;"",J11&lt;&gt;""),CONCATENATE($C$7,"_",$A11,IF($G$4="Cuaderno de Estudio","_small",CONCATENATE(IF(I11="","","n"),IF(LEFT($G$5,1)="F",".jpg",".png")))),"")</f>
        <v>LE_07_02_CO_IMG02_small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LE_07_02_CO_IMG02_zoom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191</v>
      </c>
      <c r="K11" s="65"/>
      <c r="O11" s="2" t="str">
        <f>'Definición técnica de imagenes'!A13</f>
        <v>M101</v>
      </c>
    </row>
    <row r="12" spans="1:16" s="11" customFormat="1" ht="26">
      <c r="A12" s="12" t="str">
        <f t="shared" si="3"/>
        <v>IMG03</v>
      </c>
      <c r="B12" s="62" t="s">
        <v>210</v>
      </c>
      <c r="C12" s="20" t="str">
        <f t="shared" si="0"/>
        <v>Cuaderno de Estudio</v>
      </c>
      <c r="D12" s="63" t="s">
        <v>190</v>
      </c>
      <c r="E12" s="63" t="s">
        <v>153</v>
      </c>
      <c r="F12" s="13" t="str">
        <f t="shared" si="4"/>
        <v>LE_07_02_CO_IMG03_small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LE_07_02_CO_IMG03_zoom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211</v>
      </c>
      <c r="K12" s="64" t="s">
        <v>212</v>
      </c>
      <c r="O12" s="2" t="str">
        <f>'Definición técnica de imagenes'!A18</f>
        <v>Diaporama F1</v>
      </c>
    </row>
    <row r="13" spans="1:16" s="11" customFormat="1" ht="15" customHeight="1">
      <c r="A13" s="12" t="str">
        <f t="shared" si="3"/>
        <v>IMG04</v>
      </c>
      <c r="B13" s="62">
        <v>34712566</v>
      </c>
      <c r="C13" s="20" t="str">
        <f t="shared" si="0"/>
        <v>Cuaderno de Estudio</v>
      </c>
      <c r="D13" s="63" t="s">
        <v>190</v>
      </c>
      <c r="E13" s="63" t="s">
        <v>153</v>
      </c>
      <c r="F13" s="13" t="str">
        <f t="shared" si="4"/>
        <v>LE_07_02_CO_IMG04_small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LE_07_02_CO_IMG04_zoom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192</v>
      </c>
      <c r="K13" s="64"/>
      <c r="O13" s="2" t="str">
        <f>'Definición técnica de imagenes'!A19</f>
        <v>F4</v>
      </c>
    </row>
    <row r="14" spans="1:16" s="11" customFormat="1">
      <c r="A14" s="12" t="str">
        <f t="shared" si="3"/>
        <v>IMG05</v>
      </c>
      <c r="B14" s="62">
        <v>299525036</v>
      </c>
      <c r="C14" s="20" t="str">
        <f t="shared" si="0"/>
        <v>Cuaderno de Estudio</v>
      </c>
      <c r="D14" s="63" t="s">
        <v>190</v>
      </c>
      <c r="E14" s="63" t="s">
        <v>153</v>
      </c>
      <c r="F14" s="13" t="str">
        <f t="shared" si="4"/>
        <v>LE_07_02_CO_IMG05_small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LE_07_02_CO_IMG05_zoom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193</v>
      </c>
      <c r="K14" s="64"/>
      <c r="O14" s="2" t="str">
        <f>'Definición técnica de imagenes'!A22</f>
        <v>F6</v>
      </c>
    </row>
    <row r="15" spans="1:16" s="11" customFormat="1">
      <c r="A15" s="12" t="str">
        <f t="shared" si="3"/>
        <v>IMG06</v>
      </c>
      <c r="B15" s="62">
        <v>193523192</v>
      </c>
      <c r="C15" s="20" t="str">
        <f t="shared" si="0"/>
        <v>Cuaderno de Estudio</v>
      </c>
      <c r="D15" s="63" t="s">
        <v>190</v>
      </c>
      <c r="E15" s="63" t="s">
        <v>153</v>
      </c>
      <c r="F15" s="13" t="str">
        <f t="shared" si="4"/>
        <v>LE_07_02_CO_IMG06_small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LE_07_02_CO_IMG06_zoom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194</v>
      </c>
      <c r="K15" s="66"/>
      <c r="O15" s="2" t="str">
        <f>'Definición técnica de imagenes'!A24</f>
        <v>F6B</v>
      </c>
    </row>
    <row r="16" spans="1:16" s="11" customFormat="1">
      <c r="A16" s="12" t="str">
        <f t="shared" si="3"/>
        <v>IMG07</v>
      </c>
      <c r="B16" s="62">
        <v>114986119</v>
      </c>
      <c r="C16" s="20" t="str">
        <f t="shared" si="0"/>
        <v>Cuaderno de Estudio</v>
      </c>
      <c r="D16" s="63" t="s">
        <v>190</v>
      </c>
      <c r="E16" s="63" t="s">
        <v>154</v>
      </c>
      <c r="F16" s="13" t="str">
        <f t="shared" si="4"/>
        <v>LE_07_02_CO_IMG07_small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LE_07_02_CO_IMG07_zoom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195</v>
      </c>
      <c r="K16" s="68"/>
      <c r="O16" s="2" t="str">
        <f>'Definición técnica de imagenes'!A25</f>
        <v>F7</v>
      </c>
    </row>
    <row r="17" spans="1:15" s="11" customFormat="1">
      <c r="A17" s="12" t="str">
        <f t="shared" si="3"/>
        <v>IMG08</v>
      </c>
      <c r="B17" s="62">
        <v>320800148</v>
      </c>
      <c r="C17" s="20" t="str">
        <f t="shared" si="0"/>
        <v>Cuaderno de Estudio</v>
      </c>
      <c r="D17" s="63" t="s">
        <v>190</v>
      </c>
      <c r="E17" s="63" t="s">
        <v>154</v>
      </c>
      <c r="F17" s="13" t="str">
        <f t="shared" si="4"/>
        <v>LE_07_02_CO_IMG08_small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LE_07_02_CO_IMG08_zoom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196</v>
      </c>
      <c r="K17" s="66"/>
      <c r="O17" s="2" t="str">
        <f>'Definición técnica de imagenes'!A27</f>
        <v>F7B</v>
      </c>
    </row>
    <row r="18" spans="1:15" s="11" customFormat="1">
      <c r="A18" s="12" t="str">
        <f t="shared" si="3"/>
        <v>IMG09</v>
      </c>
      <c r="B18" s="62">
        <v>252081808</v>
      </c>
      <c r="C18" s="20" t="str">
        <f t="shared" si="0"/>
        <v>Cuaderno de Estudio</v>
      </c>
      <c r="D18" s="63" t="s">
        <v>190</v>
      </c>
      <c r="E18" s="63" t="s">
        <v>153</v>
      </c>
      <c r="F18" s="13" t="str">
        <f t="shared" si="4"/>
        <v>LE_07_02_CO_IMG09_small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LE_07_02_CO_IMG09_zoom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197</v>
      </c>
      <c r="K18" s="66"/>
      <c r="O18" s="2" t="str">
        <f>'Definición técnica de imagenes'!A30</f>
        <v>F8</v>
      </c>
    </row>
    <row r="19" spans="1:15" s="11" customFormat="1">
      <c r="A19" s="12" t="str">
        <f t="shared" ref="A19:A50" si="6">IF(OR(B19&lt;&gt;"",J19&lt;&gt;""),CONCATENATE(LEFT(A18,3),IF(MID(A18,4,2)+1&lt;10,CONCATENATE("0",MID(A18,4,2)+1),MID(A18,4,2)+1)),"")</f>
        <v>IMG10</v>
      </c>
      <c r="B19" s="62">
        <v>197087144</v>
      </c>
      <c r="C19" s="20" t="str">
        <f t="shared" si="0"/>
        <v>Cuaderno de Estudio</v>
      </c>
      <c r="D19" s="63" t="s">
        <v>190</v>
      </c>
      <c r="E19" s="63" t="s">
        <v>153</v>
      </c>
      <c r="F19" s="13" t="str">
        <f t="shared" si="4"/>
        <v>LE_07_02_CO_IMG10_small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LE_07_02_CO_IMG10_zoom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198</v>
      </c>
      <c r="K19" s="68"/>
      <c r="O19" s="2" t="str">
        <f>'Definición técnica de imagenes'!A31</f>
        <v>F10</v>
      </c>
    </row>
    <row r="20" spans="1:15" s="11" customFormat="1" ht="26">
      <c r="A20" s="12" t="str">
        <f t="shared" si="6"/>
        <v>IMG11</v>
      </c>
      <c r="B20" s="62" t="s">
        <v>210</v>
      </c>
      <c r="C20" s="20" t="str">
        <f t="shared" si="0"/>
        <v>Cuaderno de Estudio</v>
      </c>
      <c r="D20" s="63" t="s">
        <v>190</v>
      </c>
      <c r="E20" s="63" t="s">
        <v>153</v>
      </c>
      <c r="F20" s="13" t="str">
        <f t="shared" si="4"/>
        <v>LE_07_02_CO_IMG11_small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LE_07_02_CO_IMG11_zoom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213</v>
      </c>
      <c r="K20" s="66" t="s">
        <v>214</v>
      </c>
      <c r="O20" s="2" t="str">
        <f>'Definición técnica de imagenes'!A32</f>
        <v>F10B</v>
      </c>
    </row>
    <row r="21" spans="1:15" s="11" customFormat="1" ht="221">
      <c r="A21" s="12" t="str">
        <f t="shared" si="6"/>
        <v>IMG12</v>
      </c>
      <c r="B21" s="62" t="s">
        <v>215</v>
      </c>
      <c r="C21" s="20" t="str">
        <f t="shared" si="0"/>
        <v>Cuaderno de Estudio</v>
      </c>
      <c r="D21" s="63" t="s">
        <v>190</v>
      </c>
      <c r="E21" s="63" t="s">
        <v>153</v>
      </c>
      <c r="F21" s="13" t="str">
        <f t="shared" si="4"/>
        <v>LE_07_02_CO_IMG12_small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LE_07_02_CO_IMG12_zoom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216</v>
      </c>
      <c r="K21" s="66"/>
      <c r="O21" s="2" t="str">
        <f>'Definición técnica de imagenes'!A33</f>
        <v>F11</v>
      </c>
    </row>
    <row r="22" spans="1:15" s="11" customFormat="1" ht="39">
      <c r="A22" s="12" t="str">
        <f t="shared" si="6"/>
        <v>IMG13</v>
      </c>
      <c r="B22" s="62" t="s">
        <v>200</v>
      </c>
      <c r="C22" s="20" t="str">
        <f t="shared" si="0"/>
        <v>Cuaderno de Estudio</v>
      </c>
      <c r="D22" s="63" t="s">
        <v>203</v>
      </c>
      <c r="E22" s="63" t="s">
        <v>153</v>
      </c>
      <c r="F22" s="13" t="str">
        <f t="shared" si="4"/>
        <v>LE_07_02_CO_IMG13_small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LE_07_02_CO_IMG13_zoom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201</v>
      </c>
      <c r="K22" s="69" t="s">
        <v>202</v>
      </c>
      <c r="O22" s="2" t="str">
        <f>'Definición técnica de imagenes'!A34</f>
        <v>F12</v>
      </c>
    </row>
    <row r="23" spans="1:15" s="11" customFormat="1">
      <c r="A23" s="12" t="str">
        <f t="shared" si="6"/>
        <v>IMG14</v>
      </c>
      <c r="B23" s="62">
        <v>103027361</v>
      </c>
      <c r="C23" s="20" t="str">
        <f t="shared" si="0"/>
        <v>Cuaderno de Estudio</v>
      </c>
      <c r="D23" s="63" t="s">
        <v>190</v>
      </c>
      <c r="E23" s="63" t="s">
        <v>154</v>
      </c>
      <c r="F23" s="13" t="str">
        <f t="shared" si="4"/>
        <v>LE_07_02_CO_IMG14_small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LE_07_02_CO_IMG14_zoom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204</v>
      </c>
      <c r="K23" s="64"/>
      <c r="O23" s="2" t="str">
        <f>'Definición técnica de imagenes'!A35</f>
        <v>F13</v>
      </c>
    </row>
    <row r="24" spans="1:15" s="11" customFormat="1" ht="195">
      <c r="A24" s="12" t="str">
        <f t="shared" si="6"/>
        <v>IMG15</v>
      </c>
      <c r="B24" s="62" t="s">
        <v>218</v>
      </c>
      <c r="C24" s="20" t="str">
        <f t="shared" si="0"/>
        <v>Cuaderno de Estudio</v>
      </c>
      <c r="D24" s="63" t="s">
        <v>190</v>
      </c>
      <c r="E24" s="63" t="s">
        <v>153</v>
      </c>
      <c r="F24" s="13" t="str">
        <f t="shared" si="4"/>
        <v>LE_07_02_CO_IMG15_small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LE_07_02_CO_IMG15_zoom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217</v>
      </c>
      <c r="K24" s="65"/>
      <c r="O24" s="2" t="str">
        <f>'Definición técnica de imagenes'!A37</f>
        <v>F13B</v>
      </c>
    </row>
    <row r="25" spans="1:15" s="11" customFormat="1">
      <c r="A25" s="12" t="str">
        <f t="shared" si="6"/>
        <v>IMG16</v>
      </c>
      <c r="B25" s="62">
        <v>82898224</v>
      </c>
      <c r="C25" s="20" t="str">
        <f t="shared" si="0"/>
        <v>Cuaderno de Estudio</v>
      </c>
      <c r="D25" s="63" t="s">
        <v>190</v>
      </c>
      <c r="E25" s="63" t="s">
        <v>153</v>
      </c>
      <c r="F25" s="13" t="str">
        <f t="shared" si="4"/>
        <v>LE_07_02_CO_IMG16_small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LE_07_02_CO_IMG16_zoom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205</v>
      </c>
      <c r="K25" s="64"/>
    </row>
    <row r="26" spans="1:15" s="11" customFormat="1">
      <c r="A26" s="12" t="str">
        <f t="shared" si="6"/>
        <v>IMG17</v>
      </c>
      <c r="B26" s="62">
        <v>116382526</v>
      </c>
      <c r="C26" s="20" t="str">
        <f t="shared" si="0"/>
        <v>Cuaderno de Estudio</v>
      </c>
      <c r="D26" s="63" t="s">
        <v>190</v>
      </c>
      <c r="E26" s="63" t="s">
        <v>154</v>
      </c>
      <c r="F26" s="13" t="str">
        <f t="shared" si="4"/>
        <v>LE_07_02_CO_IMG17_small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LE_07_02_CO_IMG17_zoom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206</v>
      </c>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2015-11-09T18:41:35Z</dcterms:modified>
</cp:coreProperties>
</file>