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H12" i="1" s="1"/>
  <c r="I13" i="1"/>
  <c r="H13" i="1" s="1"/>
  <c r="I14" i="1"/>
  <c r="H14" i="1" s="1"/>
  <c r="I15" i="1"/>
  <c r="H15" i="1" s="1"/>
  <c r="I16" i="1"/>
  <c r="I17" i="1"/>
  <c r="H17" i="1" s="1"/>
  <c r="I18" i="1"/>
  <c r="H18" i="1" s="1"/>
  <c r="I19" i="1"/>
  <c r="H19" i="1" s="1"/>
  <c r="I20" i="1"/>
  <c r="I21" i="1"/>
  <c r="H21" i="1" s="1"/>
  <c r="I22" i="1"/>
  <c r="H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H44" i="1" s="1"/>
  <c r="I45" i="1"/>
  <c r="H45" i="1" s="1"/>
  <c r="I46" i="1"/>
  <c r="H46" i="1" s="1"/>
  <c r="I47" i="1"/>
  <c r="H47" i="1" s="1"/>
  <c r="I48" i="1"/>
  <c r="I49" i="1"/>
  <c r="H49" i="1" s="1"/>
  <c r="I50" i="1"/>
  <c r="H50" i="1" s="1"/>
  <c r="I51" i="1"/>
  <c r="H51" i="1" s="1"/>
  <c r="I52" i="1"/>
  <c r="H52" i="1" s="1"/>
  <c r="I53" i="1"/>
  <c r="H53" i="1" s="1"/>
  <c r="F53" i="1"/>
  <c r="G53" i="1" s="1"/>
  <c r="I54" i="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A63" i="1"/>
  <c r="I63" i="1"/>
  <c r="H63" i="1" s="1"/>
  <c r="F63" i="1"/>
  <c r="G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4" i="1"/>
  <c r="F61" i="1"/>
  <c r="G61" i="1" s="1"/>
  <c r="F59" i="1"/>
  <c r="G59" i="1" s="1"/>
  <c r="F57" i="1"/>
  <c r="G57" i="1" s="1"/>
  <c r="F55" i="1"/>
  <c r="G55" i="1" s="1"/>
  <c r="F52" i="1"/>
  <c r="G52" i="1" s="1"/>
  <c r="F51" i="1"/>
  <c r="G51" i="1" s="1"/>
  <c r="F50" i="1"/>
  <c r="G50" i="1" s="1"/>
  <c r="F49" i="1"/>
  <c r="G49" i="1" s="1"/>
  <c r="F48" i="1"/>
  <c r="G48" i="1" s="1"/>
  <c r="H48" i="1"/>
  <c r="F47" i="1"/>
  <c r="G47" i="1" s="1"/>
  <c r="F46" i="1"/>
  <c r="G46" i="1" s="1"/>
  <c r="F45" i="1"/>
  <c r="G45" i="1" s="1"/>
  <c r="F44" i="1"/>
  <c r="G44" i="1" s="1"/>
  <c r="F43" i="1"/>
  <c r="G43" i="1" s="1"/>
  <c r="F42" i="1"/>
  <c r="G42" i="1" s="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H28" i="1"/>
  <c r="F27" i="1"/>
  <c r="G27" i="1" s="1"/>
  <c r="F26" i="1"/>
  <c r="G26" i="1" s="1"/>
  <c r="F25" i="1"/>
  <c r="G25" i="1" s="1"/>
  <c r="F24" i="1"/>
  <c r="G24" i="1" s="1"/>
  <c r="H24" i="1"/>
  <c r="F23" i="1"/>
  <c r="G23" i="1" s="1"/>
  <c r="F22" i="1"/>
  <c r="G22" i="1" s="1"/>
  <c r="F21" i="1"/>
  <c r="G21" i="1" s="1"/>
  <c r="F20" i="1"/>
  <c r="G20" i="1" s="1"/>
  <c r="H20" i="1"/>
  <c r="F19" i="1"/>
  <c r="G19" i="1" s="1"/>
  <c r="F18" i="1"/>
  <c r="G18" i="1" s="1"/>
  <c r="F17" i="1"/>
  <c r="G17" i="1" s="1"/>
  <c r="F16" i="1"/>
  <c r="G16" i="1" s="1"/>
  <c r="H16" i="1"/>
  <c r="F15" i="1"/>
  <c r="G15" i="1" s="1"/>
  <c r="A10" i="1"/>
  <c r="A11" i="1" s="1"/>
  <c r="A12" i="1"/>
  <c r="A13" i="1"/>
  <c r="A14" i="1"/>
  <c r="F14" i="1"/>
  <c r="G14" i="1" s="1"/>
  <c r="F13" i="1"/>
  <c r="G13" i="1" s="1"/>
  <c r="F12" i="1"/>
  <c r="G12" i="1" s="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H11" i="1"/>
  <c r="F11" i="1"/>
  <c r="G11" i="1" s="1"/>
  <c r="D5" i="2"/>
  <c r="D7" i="2" s="1"/>
  <c r="F10" i="1"/>
  <c r="G10" i="1" s="1"/>
</calcChain>
</file>

<file path=xl/sharedStrings.xml><?xml version="1.0" encoding="utf-8"?>
<sst xmlns="http://schemas.openxmlformats.org/spreadsheetml/2006/main" count="363" uniqueCount="192">
  <si>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</si>
  <si>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</si>
  <si>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</si>
  <si>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</si>
  <si>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</si>
  <si>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</si>
  <si>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</si>
  <si>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</si>
  <si>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</si>
  <si>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</si>
  <si>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</si>
  <si>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</si>
  <si>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</si>
  <si>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</si>
  <si>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</si>
  <si>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</si>
  <si>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</si>
  <si>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</si>
  <si>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</si>
  <si>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</si>
  <si>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</si>
  <si>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</si>
  <si>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</si>
  <si>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</si>
  <si>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</si>
  <si>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</si>
  <si>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</si>
  <si>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</si>
  <si>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</si>
  <si>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</si>
  <si>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</si>
  <si>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</si>
  <si>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</si>
  <si>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</si>
  <si>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</si>
  <si>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</si>
  <si>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</si>
  <si>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</si>
  <si>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</si>
  <si>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</si>
  <si>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</si>
  <si>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</si>
  <si>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</si>
  <si>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</si>
  <si>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</si>
  <si>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</si>
  <si>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</si>
  <si>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</si>
  <si>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</si>
  <si>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</si>
  <si>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</si>
  <si>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</si>
  <si>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</si>
  <si>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</si>
  <si>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</si>
  <si>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</si>
  <si>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</si>
  <si>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</si>
  <si>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</si>
  <si>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</si>
  <si>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</si>
  <si>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</si>
  <si>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</si>
  <si>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</si>
  <si>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</si>
  <si>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</si>
  <si>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</si>
  <si>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</si>
  <si>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</si>
  <si>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</si>
  <si>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</si>
  <si>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</si>
  <si>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</si>
  <si>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</si>
  <si>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</si>
  <si>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</si>
  <si>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</si>
  <si>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</si>
  <si>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</si>
  <si>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</si>
  <si>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</si>
  <si>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</si>
  <si>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</si>
  <si>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</si>
  <si>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</si>
  <si>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</si>
  <si>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</si>
  <si>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</si>
  <si>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</si>
  <si>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</si>
  <si>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</si>
  <si>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</si>
  <si>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</si>
  <si>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</si>
  <si>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</si>
  <si>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</si>
  <si>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</si>
  <si>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</si>
  <si>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</si>
  <si>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</si>
  <si>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</si>
  <si>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</si>
  <si>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</si>
  <si>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</si>
  <si>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</si>
  <si>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</si>
  <si>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</si>
  <si>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</si>
  <si>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</si>
  <si>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</si>
  <si>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</si>
  <si>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</si>
  <si>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</si>
  <si>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</si>
  <si>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</si>
  <si>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</si>
  <si>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</si>
  <si>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</si>
  <si>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</si>
  <si>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</si>
  <si>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</si>
  <si>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</si>
  <si>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</si>
  <si>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</si>
  <si>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</si>
  <si>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</si>
  <si>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</si>
  <si>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</si>
  <si>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</si>
  <si>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</si>
  <si>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</si>
  <si>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</si>
  <si>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</si>
  <si>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</si>
  <si>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</si>
  <si>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</si>
  <si>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</si>
  <si>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</si>
  <si>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</si>
  <si>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</si>
  <si>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</si>
  <si>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</si>
  <si>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</si>
  <si>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</si>
  <si>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</si>
  <si>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</si>
  <si>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</si>
  <si>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</si>
  <si>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</si>
  <si>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</si>
  <si>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</si>
  <si>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</si>
  <si>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</si>
  <si>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</si>
  <si>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</si>
  <si>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</si>
  <si>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</si>
  <si>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</si>
  <si>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</si>
  <si>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</si>
  <si>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</si>
  <si>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</si>
  <si>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</si>
  <si>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</si>
  <si>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</si>
  <si>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</si>
  <si>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</si>
  <si>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</si>
  <si>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</si>
  <si>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</si>
  <si>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</si>
  <si>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</si>
  <si>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</si>
  <si>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</si>
  <si>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</si>
  <si>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</si>
  <si>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</si>
  <si>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</si>
  <si>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</si>
  <si>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</si>
  <si>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</si>
  <si>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</si>
  <si>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</si>
  <si>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</si>
  <si>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</si>
  <si>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</si>
  <si>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LUZ AMPARO RUBIANO</t>
  </si>
  <si>
    <t>Fotografía</t>
  </si>
  <si>
    <t>La literatura colombiana de la Colonia</t>
  </si>
  <si>
    <t>LE_08_02_REC290</t>
  </si>
  <si>
    <t xml:space="preserve">Espacio cultural para teatro, danza o música </t>
  </si>
  <si>
    <t>Una reportera con un micrófono en la mano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</si>
</sst>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333333"/>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Lines="84" dropStyle="combo" dx="33" fmlaLink="$H$20" fmlaRange="$H$4:$H$7" noThreeD="1" sel="4" val="0"/>
</file>

<file path=xl/ctrlProps/ctrlProp6.xml><?xml version="1.0" encoding="utf-8"?>
<formControlPr xmlns="http://schemas.microsoft.com/office/spreadsheetml/2009/9/main" objectType="Drop" dropLines="84" dropStyle="combo" dx="33" fmlaLink="$I$20" fmlaRange="$I$6:$I$14" noThreeD="1" sel="4" val="0"/>
</file>

<file path=xl/ctrlProps/ctrlProp7.xml><?xml version="1.0" encoding="utf-8"?>
<formControlPr xmlns="http://schemas.microsoft.com/office/spreadsheetml/2009/9/main" objectType="Drop" dropLines="84"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875" style="2" bestFit="1" customWidth="1"/>
    <col min="7" max="7" width="20.5" style="2" customWidth="1"/>
    <col min="8" max="8" width="28.625" style="2" customWidth="1"/>
    <col min="9" max="9" width="20.5" style="2" customWidth="1"/>
    <col min="10" max="10" width="80"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3" t="s">
        <v>24</v>
      </c>
      <c r="D2" s="84"/>
      <c r="F2" s="76" t="s">
        <v>0</v>
      </c>
      <c r="G2" s="77"/>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5">
        <v>8</v>
      </c>
      <c r="D3" s="86"/>
      <c r="F3" s="78">
        <v>42226</v>
      </c>
      <c r="G3" s="79"/>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5" t="s">
        <v>188</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7" t="s">
        <v>186</v>
      </c>
      <c r="D5" s="88"/>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5" customHeight="1" x14ac:dyDescent="0.25">
      <c r="A10" s="12" t="str">
        <f>IF(OR(B10&lt;&gt;"",J10&lt;&gt;""),"IMG01","")</f>
        <v>IMG01</v>
      </c>
      <c r="B10" s="62">
        <v>274280534</v>
      </c>
      <c r="C10" s="20" t="str">
        <f t="shared" ref="C10:C41" si="0">IF(OR(B10&lt;&gt;"",J10&lt;&gt;""),IF($G$4="Recurso",CONCATENATE($G$4," ",$G$5),$G$4),"")</f>
        <v>Recurso M101</v>
      </c>
      <c r="D10" s="63" t="s">
        <v>187</v>
      </c>
      <c r="E10" s="63" t="s">
        <v>157</v>
      </c>
      <c r="F10" s="13" t="str">
        <f t="shared" ref="F10" ca="1" si="1">IF(OR(B10&lt;&gt;"",J10&lt;&gt;""),CONCATENATE($C$7,"_",$A10,IF($G$4="Cuaderno de Estudio","_small",CONCATENATE(IF(I10="","","n"),IF(LEFT($G$5,1)="F",".jpg",".png")))),"")</f>
        <v>LE_08_02_REC290_IMG01n.png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LE_08_02_REC290_IMG01a.png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row>
    <row r="11" spans="1:16" s="11" customFormat="1" ht="14.1" customHeight="1" x14ac:dyDescent="0.25">
      <c r="A11" s="12" t="str">
        <f t="shared" ref="A11:A18" si="3">IF(OR(B11&lt;&gt;"",J11&lt;&gt;""),CONCATENATE(LEFT(A10,3),IF(MID(A10,4,2)+1&lt;10,CONCATENATE("0",MID(A10,4,2)+1))),"")</f>
        <v>IMG02</v>
      </c>
      <c r="B11" s="75">
        <v>107249804</v>
      </c>
      <c r="C11" s="20" t="str">
        <f t="shared" si="0"/>
        <v>Recurso M101</v>
      </c>
      <c r="D11" s="63" t="s">
        <v>187</v>
      </c>
      <c r="E11" s="63" t="s">
        <v>157</v>
      </c>
      <c r="F11" s="13" t="str">
        <f t="shared" ref="F11:F74" ca="1" si="4">IF(OR(B11&lt;&gt;"",J11&lt;&gt;""),CONCATENATE($C$7,"_",$A11,IF($G$4="Cuaderno de Estudio","_small",CONCATENATE(IF(I11="","","n"),IF(LEFT($G$5,1)="F",".jpg",".png")))),"")</f>
        <v>LE_08_02_REC290_IMG02n.png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LE_08_02_REC290_IMG02a.png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5" sqref="D5:E5"/>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LE_06_04_CO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SolicitudGrafica_LE_06_04_CO.xls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LE_06_04_REC10</v>
      </c>
      <c r="E17" s="98"/>
      <c r="F17" s="99"/>
      <c r="J17" s="22">
        <v>14</v>
      </c>
      <c r="K17" s="22">
        <v>14</v>
      </c>
    </row>
    <row r="18" spans="1:11" ht="79.5" thickBot="1" x14ac:dyDescent="0.3">
      <c r="A18" s="33" t="s">
        <v>48</v>
      </c>
      <c r="B18" s="31"/>
      <c r="C18" s="59" t="s">
        <v>120</v>
      </c>
      <c r="D18" s="89" t="str">
        <f>CONCATENATE("SolicitudGrafica_",D17,".xls")</f>
        <v>SolicitudGrafica_LE_06_04_REC10.xls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4</v>
      </c>
      <c r="K20" s="22">
        <v>17</v>
      </c>
    </row>
    <row r="21" spans="1:11" x14ac:dyDescent="0.25">
      <c r="H21" s="22" t="str">
        <f>IF(INDEX(H4:H7,H20)=H4,"MA",IF(INDEX(H4:H7,H20)=H5,"CN",IF(INDEX(H4:H7,H20)=H6,"CS",IF(INDEX(H4:H7,H20)=H7,"LE"))))</f>
        <v>LE</v>
      </c>
      <c r="I21" s="22" t="str">
        <f>CONCATENATE(IF((I20+2)&lt;10,"0",""),I20+2)</f>
        <v>06</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F63" sqref="F63"/>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6" t="s">
        <v>56</v>
      </c>
      <c r="B1" s="106" t="s">
        <v>151</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2015-08-12T22:09:49Z</dcterms:modified>
</cp:coreProperties>
</file>