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showInkAnnotation="0" codeName="ThisWorkbook" autoCompressPictures="0"/>
  <mc:AlternateContent xmlns:mc="http://schemas.openxmlformats.org/markup-compatibility/2006">
    <mc:Choice Requires="x15">
      <x15ac:absPath xmlns:x15ac="http://schemas.microsoft.com/office/spreadsheetml/2010/11/ac" url="/Users/marcocardonagiraldo/Documents/AAA_Planeta_2016/U4/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460" windowWidth="21100" windowHeight="111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K45" i="2"/>
  <c r="J21" i="2"/>
  <c r="I21" i="2"/>
  <c r="D5" i="2"/>
  <c r="D7" i="2"/>
  <c r="H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1" i="1"/>
  <c r="H12" i="1"/>
  <c r="F11" i="1"/>
  <c r="G11" i="1"/>
  <c r="H10" i="1"/>
  <c r="A13" i="1"/>
  <c r="F10" i="1"/>
  <c r="G10" i="1"/>
  <c r="F13" i="1"/>
  <c r="G13" i="1"/>
  <c r="H13" i="1"/>
  <c r="A14" i="1"/>
  <c r="F14" i="1"/>
  <c r="G14" i="1"/>
  <c r="H14" i="1"/>
  <c r="A15" i="1"/>
  <c r="F15" i="1"/>
  <c r="G15" i="1"/>
  <c r="H15" i="1"/>
  <c r="A16" i="1"/>
  <c r="F16" i="1"/>
  <c r="G16" i="1"/>
  <c r="H16" i="1"/>
  <c r="A17" i="1"/>
  <c r="F17" i="1"/>
  <c r="G17" i="1"/>
  <c r="H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<sst xmlns="http://schemas.openxmlformats.org/spreadsheetml/2006/main" count="372" uniqueCount="195">
  <si>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</si>
  <si>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</si>
  <si>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</si>
  <si>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</si>
  <si>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</si>
  <si>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</si>
  <si>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</si>
  <si>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</si>
  <si>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</si>
  <si>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</si>
  <si>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</si>
  <si>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</si>
  <si>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</si>
  <si>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</si>
  <si>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</si>
  <si>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</si>
  <si>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</si>
  <si>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</si>
  <si>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</si>
  <si>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</si>
  <si>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</si>
  <si>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</si>
  <si>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</si>
  <si>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</si>
  <si>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</si>
  <si>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</si>
  <si>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</si>
  <si>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</si>
  <si>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</si>
  <si>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</si>
  <si>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</si>
  <si>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</si>
  <si>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</si>
  <si>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</si>
  <si>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</si>
  <si>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</si>
  <si>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</si>
  <si>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</si>
  <si>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</si>
  <si>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</si>
  <si>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</si>
  <si>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</si>
  <si>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</si>
  <si>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</si>
  <si>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</si>
  <si>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</si>
  <si>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</si>
  <si>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</si>
  <si>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</si>
  <si>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</si>
  <si>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</si>
  <si>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</si>
  <si>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</si>
  <si>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</si>
  <si>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</si>
  <si>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</si>
  <si>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</si>
  <si>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</si>
  <si>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</si>
  <si>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</si>
  <si>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</si>
  <si>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</si>
  <si>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</si>
  <si>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</si>
  <si>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</si>
  <si>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</si>
  <si>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</si>
  <si>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</si>
  <si>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</si>
  <si>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</si>
  <si>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</si>
  <si>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</si>
  <si>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</si>
  <si>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</si>
  <si>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</si>
  <si>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</si>
  <si>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</si>
  <si>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</si>
  <si>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</si>
  <si>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</si>
  <si>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</si>
  <si>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</si>
  <si>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</si>
  <si>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</si>
  <si>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</si>
  <si>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</si>
  <si>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</si>
  <si>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</si>
  <si>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</si>
  <si>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</si>
  <si>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</si>
  <si>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</si>
  <si>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</si>
  <si>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</si>
  <si>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</si>
  <si>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</si>
  <si>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</si>
  <si>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</si>
  <si>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</si>
  <si>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</si>
  <si>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</si>
  <si>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</si>
  <si>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</si>
  <si>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</si>
  <si>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</si>
  <si>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</si>
  <si>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</si>
  <si>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</si>
  <si>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</si>
  <si>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</si>
  <si>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</si>
  <si>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</si>
  <si>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</si>
  <si>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</si>
  <si>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</si>
  <si>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</si>
  <si>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</si>
  <si>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</si>
  <si>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</si>
  <si>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</si>
  <si>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</si>
  <si>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</si>
  <si>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</si>
  <si>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</si>
  <si>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</si>
  <si>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</si>
  <si>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</si>
  <si>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</si>
  <si>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</si>
  <si>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</si>
  <si>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</si>
  <si>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</si>
  <si>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</si>
  <si>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</si>
  <si>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</si>
  <si>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</si>
  <si>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</si>
  <si>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</si>
  <si>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</si>
  <si>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</si>
  <si>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</si>
  <si>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</si>
  <si>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</si>
  <si>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</si>
  <si>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</si>
  <si>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</si>
  <si>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</si>
  <si>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</si>
  <si>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</si>
  <si>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</si>
  <si>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</si>
  <si>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</si>
  <si>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</si>
  <si>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</si>
  <si>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</si>
  <si>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</si>
  <si>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</si>
  <si>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</si>
  <si>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</si>
  <si>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</si>
  <si>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</si>
  <si>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</si>
  <si>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</si>
  <si>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</si>
  <si>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</si>
  <si>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</si>
  <si>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</si>
  <si>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</si>
  <si>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</si>
  <si>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</si>
  <si>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</si>
  <si>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</si>
  <si>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</si>
  <si>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</si>
  <si>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</si>
  <si>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</si>
  <si>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</si>
  <si>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</si>
  <si>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</si>
  <si>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</si>
  <si>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</si>
  <si>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</si>
  <si>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</si>
  <si>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</si>
  <si>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</si>
  <si>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</si>
  <si>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</si>
  <si>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del Romanticismo, el Realismo y el Simbolismo</t>
  </si>
  <si>
    <t>Fotografía</t>
  </si>
  <si>
    <t>Goethe y Schiller</t>
  </si>
  <si>
    <t>Johann Wolfgang von Goethe</t>
  </si>
  <si>
    <t>LE_11_04_CO_REC90</t>
  </si>
  <si>
    <t>FAVOR INTERVENIR CON EL SIGUIENTE PIE DE FOTO: Estatua de Johann Wolfgang von Goethe.</t>
  </si>
  <si>
    <t>FAVOR INTERVENIR CON EL SIGUIENTE PIE DE FOTO: Ernst Rietschel, Monumento de Goethe y Shiller (1857). Weimar, Alemania. [NOTA MUY IMPORTANTE: EL TÍTULO, MONUMENTO DE GOETHE Y SHILLER, DEBE IR EN ITÁLICA.</t>
  </si>
  <si>
    <t>Marco Cardona (21 DE JUNIO DE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</si>
</sst>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1" activePane="bottomLeft" state="frozen"/>
      <selection pane="bottomLeft" activeCell="B12" sqref="B12"/>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6" x14ac:dyDescent="0.2">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x14ac:dyDescent="0.2">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194</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39" x14ac:dyDescent="0.15">
      <c r="A10" s="12" t="str">
        <f>IF(OR(B10&lt;&gt;"",J10&lt;&gt;""),"IMG01","")</f>
        <v>IMG01</v>
      </c>
      <c r="B10" s="62">
        <v>347433830</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LE_11_04_CO_REC90_IMG01n.png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LE_11_04_CO_REC90_IMG01a.png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t="s">
        <v>192</v>
      </c>
      <c r="O10" s="2" t="str">
        <f>'Definición técnica de imagenes'!A12</f>
        <v>M12D</v>
      </c>
    </row>
    <row r="11" spans="1:16" s="11" customFormat="1" ht="82" customHeight="1" x14ac:dyDescent="0.15">
      <c r="A11" s="12" t="str">
        <f t="shared" ref="A11:A18" si="3">IF(OR(B11&lt;&gt;"",J11&lt;&gt;""),CONCATENATE(LEFT(A10,3),IF(MID(A10,4,2)+1&lt;10,CONCATENATE("0",MID(A10,4,2)+1))),"")</f>
        <v>IMG02</v>
      </c>
      <c r="B11" s="62">
        <v>306023555</v>
      </c>
      <c r="C11" s="20" t="str">
        <f t="shared" si="0"/>
        <v>Recurso M101</v>
      </c>
      <c r="D11" s="63" t="s">
        <v>188</v>
      </c>
      <c r="E11" s="63" t="s">
        <v>155</v>
      </c>
      <c r="F11" s="13" t="str">
        <f t="shared" ref="F11:F74" ca="1" si="4">IF(OR(B11&lt;&gt;"",J11&lt;&gt;""),CONCATENATE($C$7,"_",$A11,IF($G$4="Cuaderno de Estudio","_small",CONCATENATE(IF(I11="","","n"),IF(LEFT($G$5,1)="F",".jpg",".png")))),"")</f>
        <v>LE_11_04_CO_REC90_IMG02n.png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LE_11_04_CO_REC90_IMG02a.png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189</v>
      </c>
      <c r="K11" s="65" t="s">
        <v>193</v>
      </c>
      <c r="O11" s="2" t="str">
        <f>'Definición técnica de imagenes'!A13</f>
        <v>M101</v>
      </c>
    </row>
    <row r="12" spans="1:16" s="11" customFormat="1" x14ac:dyDescent="0.15">
      <c r="A12" s="12" t="str">
        <f>IF(OR(B12&lt;&gt;"",J12&lt;&gt;""),CONCATENATE(LEFT(A11,3),IF(MID(A11,4,2)+1&lt;10,CONCATENATE("0",MID(A11,4,2)+1))),"")</f>
        <v/>
      </c>
      <c r="B12" s="62"/>
      <c r="C12" s="20" t="str">
        <f>IF(OR(B12&lt;&gt;"",J12&lt;&gt;""),IF($G$4="Recurso",CONCATENATE($G$4," ",$G$5),$G$4),"")</f>
        <v/>
      </c>
      <c r="D12" s="63"/>
      <c r="E12" s="63"/>
      <c r="F12" s="13" t="str">
        <f>IF(OR(B12&lt;&gt;"",J12&lt;&gt;""),CONCATENATE($C$7,"_",$A12,IF($G$4="Cuaderno de Estudio","_small",CONCATENATE(IF(I12="","","n"),IF(LEFT($G$5,1)="F",".jpg",".png")))),"")</f>
        <v/>
      </c>
      <c r="G12" s="13" t="str">
        <f ca="1">IF($F12&lt;&gt;"",IF($G$4="Recurso",VLOOKUP($E12,OFFSET('Definición técnica de imagenes'!$A$1,MATCH($G$5,'Definición técnica de imagenes'!$A$1:$A$104,0)-1,1,COUNTIF('Definición técnica de imagenes'!$A$3:$A$102,$G$5),5),5,FALSE),'Definición técnica de imagenes'!$F$16),"")</f>
        <v/>
      </c>
      <c r="H12" s="13" t="str">
        <f ca="1">IF(AND(I12&lt;&gt;"",I12&lt;&gt;0),IF(OR(B12&lt;&gt;"",J12&lt;&gt;""),CONCATENATE($C$7,"_",$A12,IF($G$4="Cuaderno de Estudio","_zoom",CONCATENATE("a",IF(LEFT($G$5,1)="F",".jpg",".png")))),""),"")</f>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15">
      <c r="A13" s="12" t="str">
        <f>IF(OR(B13&lt;&gt;"",J13&lt;&gt;""),CONCATENATE(LEFT(A12,3),IF(MID(A12,4,2)+1&lt;10,CONCATENATE("0",MID(A12,4,2)+1))),"")</f>
        <v/>
      </c>
      <c r="B13" s="62"/>
      <c r="C13" s="20" t="str">
        <f>IF(OR(B13&lt;&gt;"",J13&lt;&gt;""),IF($G$4="Recurso",CONCATENATE($G$4," ",$G$5),$G$4),"")</f>
        <v/>
      </c>
      <c r="D13" s="63"/>
      <c r="E13" s="63"/>
      <c r="F13" s="13" t="str">
        <f>IF(OR(B13&lt;&gt;"",J13&lt;&gt;""),CONCATENATE($C$7,"_",$A13,IF($G$4="Cuaderno de Estudio","_small",CONCATENATE(IF(I13="","","n"),IF(LEFT($G$5,1)="F",".jpg",".png")))),"")</f>
        <v/>
      </c>
      <c r="G13" s="13" t="str">
        <f ca="1">IF($F13&lt;&gt;"",IF($G$4="Recurso",VLOOKUP($E13,OFFSET('Definición técnica de imagenes'!$A$1,MATCH($G$5,'Definición técnica de imagenes'!$A$1:$A$104,0)-1,1,COUNTIF('Definición técnica de imagenes'!$A$3:$A$102,$G$5),5),5,FALSE),'Definición técnica de imagenes'!$F$16),"")</f>
        <v/>
      </c>
      <c r="H13" s="13" t="str">
        <f ca="1">IF(AND(I13&lt;&gt;"",I13&lt;&gt;0),IF(OR(B13&lt;&gt;"",J13&lt;&gt;""),CONCATENATE($C$7,"_",$A13,IF($G$4="Cuaderno de Estudio","_zoom",CONCATENATE("a",IF(LEFT($G$5,1)="F",".jpg",".png")))),""),"")</f>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3" t="s">
        <v>38</v>
      </c>
      <c r="B1" s="94"/>
      <c r="C1" s="94"/>
      <c r="D1" s="94"/>
      <c r="E1" s="94"/>
      <c r="F1" s="95"/>
    </row>
    <row r="2" spans="1:11" x14ac:dyDescent="0.2">
      <c r="A2" s="30" t="s">
        <v>42</v>
      </c>
      <c r="B2" s="31"/>
      <c r="C2" s="96" t="s">
        <v>13</v>
      </c>
      <c r="D2" s="97"/>
      <c r="E2" s="98"/>
      <c r="F2" s="32"/>
    </row>
    <row r="3" spans="1:11" ht="64" x14ac:dyDescent="0.2">
      <c r="A3" s="33" t="s">
        <v>43</v>
      </c>
      <c r="B3" s="31"/>
      <c r="C3" s="102" t="s">
        <v>14</v>
      </c>
      <c r="D3" s="103"/>
      <c r="E3" s="104"/>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5" t="str">
        <f>CONCATENATE(H21,"_",I21,"_",J21,"_CO")</f>
        <v>LE_07_04_CO</v>
      </c>
      <c r="E5" s="106"/>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1" t="str">
        <f>CONCATENATE("SolicitudGrafica_",D5,".xls")</f>
        <v>SolicitudGrafica_LE_07_04_CO.xls</v>
      </c>
      <c r="E7" s="91"/>
      <c r="F7" s="92"/>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3" t="s">
        <v>41</v>
      </c>
      <c r="B13" s="94"/>
      <c r="C13" s="94"/>
      <c r="D13" s="94"/>
      <c r="E13" s="94"/>
      <c r="F13" s="95"/>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6" t="s">
        <v>49</v>
      </c>
      <c r="D15" s="97"/>
      <c r="E15" s="97"/>
      <c r="F15" s="98"/>
      <c r="J15" s="22">
        <v>12</v>
      </c>
      <c r="K15" s="22">
        <v>12</v>
      </c>
    </row>
    <row r="16" spans="1:11" ht="67.25"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9" t="str">
        <f>CONCATENATE(H21,"_",I21,"_",J21,"_",K45)</f>
        <v>LE_07_04_REC10</v>
      </c>
      <c r="E17" s="100"/>
      <c r="F17" s="101"/>
      <c r="J17" s="22">
        <v>14</v>
      </c>
      <c r="K17" s="22">
        <v>14</v>
      </c>
    </row>
    <row r="18" spans="1:11" ht="81" thickBot="1" x14ac:dyDescent="0.25">
      <c r="A18" s="33" t="s">
        <v>48</v>
      </c>
      <c r="B18" s="31"/>
      <c r="C18" s="59" t="s">
        <v>120</v>
      </c>
      <c r="D18" s="91" t="str">
        <f>CONCATENATE("SolicitudGrafica_",D17,".xls")</f>
        <v>SolicitudGrafica_LE_07_04_REC10.xls</v>
      </c>
      <c r="E18" s="91"/>
      <c r="F18" s="92"/>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8" t="s">
        <v>56</v>
      </c>
      <c r="B1" s="108" t="s">
        <v>149</v>
      </c>
      <c r="C1" s="108" t="s">
        <v>63</v>
      </c>
      <c r="D1" s="108" t="s">
        <v>64</v>
      </c>
      <c r="E1" s="108" t="s">
        <v>5</v>
      </c>
      <c r="F1" s="108" t="s">
        <v>65</v>
      </c>
      <c r="G1" s="108" t="s">
        <v>66</v>
      </c>
      <c r="H1" s="107" t="s">
        <v>68</v>
      </c>
      <c r="I1" s="107"/>
    </row>
    <row r="2" spans="1:10" x14ac:dyDescent="0.2">
      <c r="A2" s="108"/>
      <c r="B2" s="108"/>
      <c r="C2" s="108"/>
      <c r="D2" s="108"/>
      <c r="E2" s="108"/>
      <c r="F2" s="108"/>
      <c r="G2" s="108"/>
      <c r="H2" s="39" t="s">
        <v>65</v>
      </c>
      <c r="I2" s="39" t="s">
        <v>66</v>
      </c>
    </row>
    <row r="3" spans="1:10" s="41" customFormat="1" ht="14.75" customHeight="1" x14ac:dyDescent="0.25">
      <c r="A3" s="40" t="s">
        <v>69</v>
      </c>
      <c r="B3" s="40" t="s">
        <v>155</v>
      </c>
      <c r="C3" s="40" t="s">
        <v>70</v>
      </c>
      <c r="D3" s="40" t="s">
        <v>71</v>
      </c>
      <c r="E3" s="40" t="s">
        <v>72</v>
      </c>
      <c r="F3" s="40" t="s">
        <v>73</v>
      </c>
      <c r="G3" s="40"/>
      <c r="H3" s="40" t="s">
        <v>122</v>
      </c>
      <c r="I3" s="40"/>
    </row>
    <row r="4" spans="1:10" s="41" customFormat="1" ht="14.75" customHeight="1" x14ac:dyDescent="0.25">
      <c r="A4" s="42" t="s">
        <v>57</v>
      </c>
      <c r="B4" s="40" t="s">
        <v>155</v>
      </c>
      <c r="C4" s="42" t="s">
        <v>74</v>
      </c>
      <c r="D4" s="42" t="s">
        <v>71</v>
      </c>
      <c r="E4" s="42" t="s">
        <v>72</v>
      </c>
      <c r="F4" s="42" t="s">
        <v>75</v>
      </c>
      <c r="G4" s="42" t="s">
        <v>76</v>
      </c>
      <c r="H4" s="42" t="s">
        <v>123</v>
      </c>
      <c r="I4" s="42" t="s">
        <v>124</v>
      </c>
    </row>
    <row r="5" spans="1:10" s="41" customFormat="1" ht="14.75" customHeight="1" x14ac:dyDescent="0.25">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25">
      <c r="A8" s="42" t="s">
        <v>80</v>
      </c>
      <c r="B8" s="40" t="s">
        <v>155</v>
      </c>
      <c r="C8" s="42" t="s">
        <v>81</v>
      </c>
      <c r="D8" s="42" t="s">
        <v>71</v>
      </c>
      <c r="E8" s="42" t="s">
        <v>72</v>
      </c>
      <c r="F8" s="42" t="s">
        <v>75</v>
      </c>
      <c r="G8" s="42" t="s">
        <v>76</v>
      </c>
      <c r="H8" s="42" t="s">
        <v>123</v>
      </c>
      <c r="I8" s="42" t="s">
        <v>124</v>
      </c>
    </row>
    <row r="9" spans="1:10" s="41" customFormat="1" ht="14.75" customHeight="1" x14ac:dyDescent="0.25">
      <c r="A9" s="42" t="s">
        <v>82</v>
      </c>
      <c r="B9" s="40" t="s">
        <v>155</v>
      </c>
      <c r="C9" s="42" t="s">
        <v>83</v>
      </c>
      <c r="D9" s="42" t="s">
        <v>71</v>
      </c>
      <c r="E9" s="42" t="s">
        <v>72</v>
      </c>
      <c r="F9" s="42" t="s">
        <v>75</v>
      </c>
      <c r="G9" s="42" t="s">
        <v>76</v>
      </c>
      <c r="H9" s="42" t="s">
        <v>123</v>
      </c>
      <c r="I9" s="42" t="s">
        <v>124</v>
      </c>
    </row>
    <row r="10" spans="1:10" s="41" customFormat="1" ht="14.75" customHeight="1" x14ac:dyDescent="0.25">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3" t="s">
        <v>90</v>
      </c>
      <c r="D12" s="42" t="s">
        <v>71</v>
      </c>
      <c r="E12" s="42" t="s">
        <v>72</v>
      </c>
      <c r="F12" s="42" t="s">
        <v>75</v>
      </c>
      <c r="G12" s="42" t="s">
        <v>76</v>
      </c>
      <c r="H12" s="42" t="s">
        <v>123</v>
      </c>
      <c r="I12" s="42" t="s">
        <v>124</v>
      </c>
    </row>
    <row r="13" spans="1:10" s="41" customFormat="1" ht="14.75" customHeight="1" x14ac:dyDescent="0.25">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7" customFormat="1" ht="14.75" customHeight="1" x14ac:dyDescent="0.2">
      <c r="A15" s="75" t="s">
        <v>96</v>
      </c>
      <c r="B15" s="75"/>
      <c r="C15" s="75" t="s">
        <v>97</v>
      </c>
      <c r="D15" s="76" t="s">
        <v>98</v>
      </c>
      <c r="E15" s="75" t="s">
        <v>93</v>
      </c>
      <c r="F15" s="75" t="s">
        <v>117</v>
      </c>
      <c r="G15" s="75"/>
      <c r="H15" s="76" t="s">
        <v>122</v>
      </c>
      <c r="I15" s="75"/>
      <c r="J15" s="77"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25">
      <c r="A18" s="42" t="s">
        <v>184</v>
      </c>
      <c r="B18" s="42" t="s">
        <v>155</v>
      </c>
      <c r="C18" s="44" t="s">
        <v>148</v>
      </c>
      <c r="D18" s="44" t="s">
        <v>71</v>
      </c>
      <c r="E18" s="44" t="s">
        <v>93</v>
      </c>
      <c r="F18" s="44" t="s">
        <v>117</v>
      </c>
      <c r="G18" s="44"/>
      <c r="H18" s="42" t="s">
        <v>122</v>
      </c>
      <c r="I18" s="44"/>
      <c r="J18" s="49"/>
    </row>
    <row r="19" spans="1:10" ht="14.75" customHeight="1" x14ac:dyDescent="0.25">
      <c r="A19" s="42" t="s">
        <v>137</v>
      </c>
      <c r="B19" s="42" t="s">
        <v>150</v>
      </c>
      <c r="C19" s="44"/>
      <c r="D19" s="44" t="s">
        <v>71</v>
      </c>
      <c r="E19" s="44" t="s">
        <v>93</v>
      </c>
      <c r="F19" s="44" t="s">
        <v>171</v>
      </c>
      <c r="G19" s="44"/>
      <c r="H19" s="42" t="s">
        <v>122</v>
      </c>
      <c r="I19" s="44"/>
      <c r="J19" s="49"/>
    </row>
    <row r="20" spans="1:10" ht="14.75" customHeight="1" x14ac:dyDescent="0.25">
      <c r="A20" s="42" t="s">
        <v>137</v>
      </c>
      <c r="B20" s="42" t="s">
        <v>155</v>
      </c>
      <c r="C20" s="44"/>
      <c r="D20" s="44" t="s">
        <v>71</v>
      </c>
      <c r="E20" s="44" t="s">
        <v>93</v>
      </c>
      <c r="F20" s="44" t="s">
        <v>172</v>
      </c>
      <c r="G20" s="44"/>
      <c r="H20" s="42" t="s">
        <v>122</v>
      </c>
      <c r="I20" s="44"/>
      <c r="J20" s="49"/>
    </row>
    <row r="21" spans="1:10" ht="14.75" customHeight="1" x14ac:dyDescent="0.25">
      <c r="A21" s="42" t="s">
        <v>137</v>
      </c>
      <c r="B21" s="42" t="s">
        <v>163</v>
      </c>
      <c r="C21" s="44"/>
      <c r="D21" s="44" t="s">
        <v>71</v>
      </c>
      <c r="E21" s="44" t="s">
        <v>93</v>
      </c>
      <c r="F21" s="44" t="s">
        <v>173</v>
      </c>
      <c r="G21" s="44"/>
      <c r="H21" s="42" t="s">
        <v>122</v>
      </c>
      <c r="I21" s="72"/>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2">
      <c r="A24" s="42" t="s">
        <v>134</v>
      </c>
      <c r="B24" s="42" t="s">
        <v>155</v>
      </c>
      <c r="C24" s="44"/>
      <c r="D24" s="44" t="s">
        <v>71</v>
      </c>
      <c r="E24" s="44" t="s">
        <v>93</v>
      </c>
      <c r="F24" s="46" t="s">
        <v>175</v>
      </c>
      <c r="G24" s="46" t="s">
        <v>176</v>
      </c>
      <c r="H24" s="44"/>
      <c r="I24" s="72"/>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2">
      <c r="A31" s="42" t="s">
        <v>140</v>
      </c>
      <c r="B31" s="42" t="s">
        <v>155</v>
      </c>
      <c r="C31" s="44" t="s">
        <v>145</v>
      </c>
      <c r="D31" s="44"/>
      <c r="E31" s="44"/>
      <c r="F31" s="44"/>
      <c r="G31" s="44"/>
      <c r="H31" s="44"/>
      <c r="I31" s="44"/>
    </row>
    <row r="32" spans="1:10" ht="14.75" customHeight="1" x14ac:dyDescent="0.2">
      <c r="A32" s="42" t="s">
        <v>141</v>
      </c>
      <c r="B32" s="42" t="s">
        <v>155</v>
      </c>
      <c r="C32" s="44"/>
      <c r="D32" s="44"/>
      <c r="E32" s="44"/>
      <c r="F32" s="44"/>
      <c r="G32" s="44"/>
      <c r="H32" s="44"/>
      <c r="I32" s="44"/>
    </row>
    <row r="33" spans="1:9" ht="14.75" customHeight="1" x14ac:dyDescent="0.2">
      <c r="A33" s="42" t="s">
        <v>136</v>
      </c>
      <c r="B33" s="42" t="s">
        <v>155</v>
      </c>
      <c r="C33" s="44"/>
      <c r="D33" s="44" t="s">
        <v>71</v>
      </c>
      <c r="E33" s="44" t="s">
        <v>93</v>
      </c>
      <c r="F33" s="44" t="s">
        <v>185</v>
      </c>
      <c r="G33" s="44"/>
      <c r="H33" s="44"/>
      <c r="I33" s="44"/>
    </row>
    <row r="34" spans="1:9" ht="14.75" customHeight="1" x14ac:dyDescent="0.2">
      <c r="A34" s="42" t="s">
        <v>142</v>
      </c>
      <c r="B34" s="42" t="s">
        <v>155</v>
      </c>
      <c r="C34" s="44" t="s">
        <v>186</v>
      </c>
      <c r="D34" s="44"/>
      <c r="E34" s="44"/>
      <c r="F34" s="44"/>
      <c r="G34" s="44"/>
      <c r="H34" s="44"/>
      <c r="I34" s="44"/>
    </row>
    <row r="35" spans="1:9" ht="14.75" customHeight="1" x14ac:dyDescent="0.2">
      <c r="A35" s="42" t="s">
        <v>95</v>
      </c>
      <c r="B35" s="42" t="s">
        <v>151</v>
      </c>
      <c r="C35" s="44" t="s">
        <v>147</v>
      </c>
      <c r="D35" s="44" t="s">
        <v>71</v>
      </c>
      <c r="E35" s="44" t="s">
        <v>93</v>
      </c>
      <c r="F35" s="44" t="s">
        <v>179</v>
      </c>
      <c r="G35" s="44" t="s">
        <v>181</v>
      </c>
      <c r="H35" s="44" t="s">
        <v>123</v>
      </c>
      <c r="I35" s="44" t="s">
        <v>124</v>
      </c>
    </row>
    <row r="36" spans="1:9" ht="14.75" customHeight="1" x14ac:dyDescent="0.2">
      <c r="A36" s="42" t="s">
        <v>95</v>
      </c>
      <c r="B36" s="42" t="s">
        <v>152</v>
      </c>
      <c r="C36" s="44" t="s">
        <v>147</v>
      </c>
      <c r="D36" s="44" t="s">
        <v>71</v>
      </c>
      <c r="E36" s="44" t="s">
        <v>93</v>
      </c>
      <c r="F36" s="44" t="s">
        <v>180</v>
      </c>
      <c r="G36" s="44" t="s">
        <v>181</v>
      </c>
      <c r="H36" s="44" t="s">
        <v>123</v>
      </c>
      <c r="I36" s="44" t="s">
        <v>124</v>
      </c>
    </row>
    <row r="37" spans="1:9" ht="14.75" customHeight="1" x14ac:dyDescent="0.2">
      <c r="A37" s="42" t="s">
        <v>143</v>
      </c>
      <c r="B37" s="42" t="s">
        <v>168</v>
      </c>
      <c r="C37" s="44" t="s">
        <v>170</v>
      </c>
      <c r="D37" s="44" t="s">
        <v>71</v>
      </c>
      <c r="E37" s="44" t="s">
        <v>93</v>
      </c>
      <c r="F37" s="44" t="s">
        <v>182</v>
      </c>
      <c r="G37" s="44"/>
      <c r="H37" s="44"/>
      <c r="I37" s="44"/>
    </row>
    <row r="38" spans="1:9" ht="14.75" customHeight="1" x14ac:dyDescent="0.2">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2016-06-21T16:32:05Z</dcterms:modified>
</cp:coreProperties>
</file>