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1660" windowHeight="125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<sst xmlns="http://schemas.openxmlformats.org/spreadsheetml/2006/main" count="375" uniqueCount="196">
  <si>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</si>
  <si>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</si>
  <si>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</si>
  <si>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</si>
  <si>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</si>
  <si>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</si>
  <si>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</si>
  <si>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</si>
  <si>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</si>
  <si>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</si>
  <si>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</si>
  <si>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</si>
  <si>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</si>
  <si>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</si>
  <si>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</si>
  <si>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</si>
  <si>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</si>
  <si>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</si>
  <si>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</si>
  <si>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</si>
  <si>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</si>
  <si>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</si>
  <si>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</si>
  <si>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</si>
  <si>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</si>
  <si>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</si>
  <si>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</si>
  <si>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</si>
  <si>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</si>
  <si>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</si>
  <si>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</si>
  <si>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</si>
  <si>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</si>
  <si>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</si>
  <si>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</si>
  <si>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</si>
  <si>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</si>
  <si>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</si>
  <si>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</si>
  <si>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</si>
  <si>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</si>
  <si>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</si>
  <si>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</si>
  <si>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</si>
  <si>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</si>
  <si>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</si>
  <si>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</si>
  <si>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</si>
  <si>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</si>
  <si>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</si>
  <si>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</si>
  <si>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</si>
  <si>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</si>
  <si>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</si>
  <si>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</si>
  <si>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</si>
  <si>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</si>
  <si>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</si>
  <si>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</si>
  <si>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</si>
  <si>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</si>
  <si>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</si>
  <si>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</si>
  <si>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</si>
  <si>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</si>
  <si>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</si>
  <si>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</si>
  <si>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</si>
  <si>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</si>
  <si>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</si>
  <si>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</si>
  <si>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</si>
  <si>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</si>
  <si>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</si>
  <si>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</si>
  <si>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</si>
  <si>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</si>
  <si>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</si>
  <si>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</si>
  <si>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</si>
  <si>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</si>
  <si>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</si>
  <si>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</si>
  <si>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</si>
  <si>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</si>
  <si>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</si>
  <si>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</si>
  <si>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</si>
  <si>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</si>
  <si>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</si>
  <si>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</si>
  <si>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</si>
  <si>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</si>
  <si>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</si>
  <si>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</si>
  <si>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</si>
  <si>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</si>
  <si>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</si>
  <si>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</si>
  <si>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</si>
  <si>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</si>
  <si>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</si>
  <si>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</si>
  <si>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</si>
  <si>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</si>
  <si>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</si>
  <si>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</si>
  <si>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</si>
  <si>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</si>
  <si>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</si>
  <si>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</si>
  <si>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</si>
  <si>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</si>
  <si>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</si>
  <si>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</si>
  <si>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</si>
  <si>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</si>
  <si>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</si>
  <si>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</si>
  <si>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</si>
  <si>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</si>
  <si>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</si>
  <si>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</si>
  <si>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</si>
  <si>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</si>
  <si>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</si>
  <si>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</si>
  <si>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</si>
  <si>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</si>
  <si>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</si>
  <si>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</si>
  <si>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</si>
  <si>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</si>
  <si>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</si>
  <si>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</si>
  <si>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</si>
  <si>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</si>
  <si>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</si>
  <si>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</si>
  <si>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</si>
  <si>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</si>
  <si>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</si>
  <si>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</si>
  <si>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</si>
  <si>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</si>
  <si>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</si>
  <si>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</si>
  <si>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</si>
  <si>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</si>
  <si>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</si>
  <si>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</si>
  <si>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</si>
  <si>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</si>
  <si>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</si>
  <si>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</si>
  <si>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</si>
  <si>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</si>
  <si>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</si>
  <si>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</si>
  <si>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</si>
  <si>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</si>
  <si>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</si>
  <si>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</si>
  <si>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</si>
  <si>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</si>
  <si>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</si>
  <si>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</si>
  <si>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</si>
  <si>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</si>
  <si>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</si>
  <si>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</si>
  <si>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</si>
  <si>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</si>
  <si>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</si>
  <si>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</si>
  <si>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</si>
  <si>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</si>
  <si>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</si>
  <si>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</si>
  <si>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</si>
  <si>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</si>
  <si>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</si>
  <si>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</si>
  <si>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</si>
  <si>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</si>
  <si>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</si>
  <si>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</si>
  <si>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LAS VANGUARDIAS</t>
  </si>
  <si>
    <t>MARCO CARDONA</t>
  </si>
  <si>
    <t>LE_09_06_REC140</t>
  </si>
  <si>
    <t>Fotografía</t>
  </si>
  <si>
    <t>niños frente al computador</t>
  </si>
  <si>
    <t>FAVOR INTERVENIR CON LOS SIGUIENTES BOCADILLOS: NIÑA: ¿Por qué ya no hay ventanas abiertas? NIÑO: teníamos que cerrarlas para actuaizar los programas.</t>
  </si>
  <si>
    <t>Mujer con birrete pensando</t>
  </si>
  <si>
    <t>FAVOR INTERVENIR CON BOCADILLO DE PENSAMIENTO CON EL SIGUIENTE TEXTO: Me gustaría aplicar a varias universidades para contar con más opciones.</t>
  </si>
  <si>
    <t>Gato mordiendo un ratón de computador, un mouse.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</si>
</sst>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F4</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9</v>
      </c>
      <c r="D3" s="88"/>
      <c r="F3" s="80">
        <v>42454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6.25" thickBot="1">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82" customHeight="1">
      <c r="A10" s="12" t="str">
        <f>IF(OR(B10&lt;&gt;"",J10&lt;&gt;""),"IMG01","")</f>
        <v>IMG01</v>
      </c>
      <c r="B10" s="62">
        <v>144763501</v>
      </c>
      <c r="C10" s="20" t="str">
        <f t="shared" ref="C10:C41" si="0">IF(OR(B10&lt;&gt;"",J10&lt;&gt;""),IF($G$4="Recurso",CONCATENATE($G$4," ",$G$5),$G$4),"")</f>
        <v>Recurso F4</v>
      </c>
      <c r="D10" s="63" t="s">
        <v>190</v>
      </c>
      <c r="E10" s="63" t="s">
        <v>155</v>
      </c>
      <c r="F10" s="13" t="str">
        <f t="shared" ref="F10" ca="1" si="1">IF(OR(B10&lt;&gt;"",J10&lt;&gt;""),CONCATENATE($C$7,"_",$A10,IF($G$4="Cuaderno de Estudio","_small",CONCATENATE(IF(I10="","","n"),IF(LEFT($G$5,1)="F",".jpg",".png")))),"")</f>
        <v>LE_09_06_REC140_IMG01.jpg</v>
      </c>
      <c r="G10" s="13" t="str">
        <f ca="1">IF($F10&lt;&gt;"",IF($G$4="Recurso",VLOOKUP($E10,OFFSET('Definición técnica de imagenes'!$A$1,MATCH($G$5,'Definición técnica de imagenes'!$A$1:$A$104,0)-1,1,COUNTIF('Definición técnica de imagenes'!$A$3:$A$102,$G$5),5),5,FALSE),'Definición técnica de imagenes'!$F$16),"")</f>
        <v>750 x 365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56" customHeight="1">
      <c r="A11" s="12" t="str">
        <f t="shared" ref="A11:A18" si="3">IF(OR(B11&lt;&gt;"",J11&lt;&gt;""),CONCATENATE(LEFT(A10,3),IF(MID(A10,4,2)+1&lt;10,CONCATENATE("0",MID(A10,4,2)+1))),"")</f>
        <v>IMG02</v>
      </c>
      <c r="B11" s="62">
        <v>354007880</v>
      </c>
      <c r="C11" s="20" t="str">
        <f t="shared" si="0"/>
        <v>Recurso F4</v>
      </c>
      <c r="D11" s="63" t="s">
        <v>190</v>
      </c>
      <c r="E11" s="63" t="s">
        <v>155</v>
      </c>
      <c r="F11" s="13" t="str">
        <f t="shared" ref="F11:F74" ca="1" si="4">IF(OR(B11&lt;&gt;"",J11&lt;&gt;""),CONCATENATE($C$7,"_",$A11,IF($G$4="Cuaderno de Estudio","_small",CONCATENATE(IF(I11="","","n"),IF(LEFT($G$5,1)="F",".jpg",".png")))),"")</f>
        <v>LE_09_06_REC140_IMG02.jpg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194</v>
      </c>
      <c r="O11" s="2" t="str">
        <f>'Definición técnica de imagenes'!A13</f>
        <v>M101</v>
      </c>
    </row>
    <row r="12" spans="1:16" s="11" customFormat="1" ht="26">
      <c r="A12" s="12" t="str">
        <f t="shared" si="3"/>
        <v>IMG03</v>
      </c>
      <c r="B12" s="62">
        <v>59344192</v>
      </c>
      <c r="C12" s="20" t="str">
        <f t="shared" si="0"/>
        <v>Recurso F4</v>
      </c>
      <c r="D12" s="63" t="s">
        <v>190</v>
      </c>
      <c r="E12" s="63" t="s">
        <v>155</v>
      </c>
      <c r="F12" s="13" t="str">
        <f t="shared" ca="1" si="4"/>
        <v>LE_09_06_REC140_IMG03.jpg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2016-03-26T00:48:47Z</dcterms:modified>
</cp:coreProperties>
</file>