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240" yWindow="240" windowWidth="25360" windowHeight="1400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A20" i="1"/>
  <c r="A21" i="1"/>
  <c r="F21" i="1"/>
  <c r="G21" i="1"/>
  <c r="H21" i="1"/>
  <c r="F20" i="1"/>
  <c r="G20" i="1"/>
  <c r="H20" i="1"/>
  <c r="A18" i="1"/>
  <c r="A19" i="1"/>
  <c r="F19" i="1"/>
  <c r="G19" i="1"/>
  <c r="H19" i="1"/>
  <c r="F18" i="1"/>
  <c r="G18" i="1"/>
  <c r="H18" i="1"/>
  <c r="A10" i="1"/>
  <c r="A11" i="1"/>
  <c r="A12" i="1"/>
  <c r="A13" i="1"/>
  <c r="A14" i="1"/>
  <c r="A15" i="1"/>
  <c r="A16" i="1"/>
  <c r="A17"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<sst xmlns="http://schemas.openxmlformats.org/spreadsheetml/2006/main" count="394" uniqueCount="200">
  <si>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</si>
  <si>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</si>
  <si>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</si>
  <si>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</si>
  <si>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</si>
  <si>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</si>
  <si>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</si>
  <si>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</si>
  <si>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</si>
  <si>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</si>
  <si>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</si>
  <si>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</si>
  <si>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</si>
  <si>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</si>
  <si>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</si>
  <si>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</si>
  <si>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</si>
  <si>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</si>
  <si>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</si>
  <si>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</si>
  <si>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</si>
  <si>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</si>
  <si>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</si>
  <si>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</si>
  <si>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</si>
  <si>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</si>
  <si>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</si>
  <si>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</si>
  <si>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</si>
  <si>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</si>
  <si>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</si>
  <si>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</si>
  <si>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</si>
  <si>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</si>
  <si>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</si>
  <si>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</si>
  <si>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</si>
  <si>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</si>
  <si>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</si>
  <si>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</si>
  <si>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</si>
  <si>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</si>
  <si>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</si>
  <si>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</si>
  <si>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</si>
  <si>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</si>
  <si>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</si>
  <si>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</si>
  <si>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</si>
  <si>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</si>
  <si>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</si>
  <si>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</si>
  <si>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</si>
  <si>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</si>
  <si>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</si>
  <si>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</si>
  <si>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</si>
  <si>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</si>
  <si>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</si>
  <si>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</si>
  <si>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</si>
  <si>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</si>
  <si>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</si>
  <si>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</si>
  <si>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</si>
  <si>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</si>
  <si>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</si>
  <si>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</si>
  <si>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</si>
  <si>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</si>
  <si>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</si>
  <si>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</si>
  <si>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</si>
  <si>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</si>
  <si>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</si>
  <si>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</si>
  <si>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</si>
  <si>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</si>
  <si>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</si>
  <si>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</si>
  <si>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</si>
  <si>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</si>
  <si>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</si>
  <si>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</si>
  <si>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</si>
  <si>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</si>
  <si>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</si>
  <si>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</si>
  <si>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</si>
  <si>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</si>
  <si>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</si>
  <si>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</si>
  <si>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</si>
  <si>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</si>
  <si>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</si>
  <si>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</si>
  <si>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</si>
  <si>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</si>
  <si>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</si>
  <si>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</si>
  <si>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</si>
  <si>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</si>
  <si>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</si>
  <si>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</si>
  <si>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</si>
  <si>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</si>
  <si>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</si>
  <si>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</si>
  <si>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</si>
  <si>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</si>
  <si>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</si>
  <si>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</si>
  <si>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</si>
  <si>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</si>
  <si>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</si>
  <si>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</si>
  <si>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</si>
  <si>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</si>
  <si>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</si>
  <si>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</si>
  <si>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</si>
  <si>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</si>
  <si>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</si>
  <si>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</si>
  <si>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</si>
  <si>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</si>
  <si>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</si>
  <si>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</si>
  <si>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</si>
  <si>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</si>
  <si>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</si>
  <si>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</si>
  <si>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</si>
  <si>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</si>
  <si>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</si>
  <si>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</si>
  <si>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</si>
  <si>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</si>
  <si>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</si>
  <si>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</si>
  <si>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</si>
  <si>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</si>
  <si>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</si>
  <si>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</si>
  <si>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</si>
  <si>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</si>
  <si>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</si>
  <si>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</si>
  <si>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</si>
  <si>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</si>
  <si>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</si>
  <si>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</si>
  <si>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</si>
  <si>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</si>
  <si>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</si>
  <si>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</si>
  <si>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</si>
  <si>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</si>
  <si>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</si>
  <si>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</si>
  <si>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</si>
  <si>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</si>
  <si>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</si>
  <si>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</si>
  <si>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</si>
  <si>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</si>
  <si>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</si>
  <si>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</si>
  <si>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</si>
  <si>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</si>
  <si>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</si>
  <si>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</si>
  <si>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</si>
  <si>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</si>
  <si>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</si>
  <si>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</si>
  <si>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</si>
  <si>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</si>
  <si>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</si>
  <si>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</si>
  <si>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</si>
  <si>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</si>
  <si>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</si>
  <si>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</si>
  <si>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</si>
  <si>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</si>
  <si>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</si>
  <si>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Luis Felipe Pertuz</t>
  </si>
  <si>
    <t>La novela gótica</t>
  </si>
  <si>
    <t>LE_07_08_REC210</t>
  </si>
  <si>
    <t>Fotografía</t>
  </si>
  <si>
    <t>Caricatura</t>
  </si>
  <si>
    <t>La misma anterior, otro tamaño</t>
  </si>
  <si>
    <t>http://hispanicasaber.planetasaber.com/encyclopedia/default.asp?idpack=9&amp;idpil=000O0W01&amp;ruta=Buscador</t>
  </si>
  <si>
    <t>Dionisio cerámica</t>
  </si>
  <si>
    <t>http://hispanicasaber.planetasaber.com/encyclopedia/default.asp?idpack=9&amp;idpil=0000SM01&amp;ruta=Buscador</t>
  </si>
  <si>
    <t>Grabado de Goya</t>
  </si>
  <si>
    <t>Caricatura de Nast</t>
  </si>
  <si>
    <t>Caricatura justicia</t>
  </si>
  <si>
    <t>Gandhi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</si>
</sst>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7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1" fontId="2" fillId="0" borderId="5" xfId="0" applyNumberFormat="1" applyFont="1" applyBorder="1" applyAlignment="1" applyProtection="1">
      <alignment vertical="center" wrapText="1"/>
      <protection locked="0"/>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7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69" builtinId="9" hidden="1"/>
    <cellStyle name="Hipervínculo visitado" xfId="7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J21" sqref="J21"/>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F4</v>
      </c>
    </row>
    <row r="2" spans="1:16" ht="15">
      <c r="A2" s="1"/>
      <c r="B2" s="3" t="s">
        <v>121</v>
      </c>
      <c r="C2" s="86" t="s">
        <v>24</v>
      </c>
      <c r="D2" s="87"/>
      <c r="F2" s="79" t="s">
        <v>0</v>
      </c>
      <c r="G2" s="80"/>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
      <c r="A3" s="1"/>
      <c r="B3" s="4" t="s">
        <v>8</v>
      </c>
      <c r="C3" s="88">
        <v>7</v>
      </c>
      <c r="D3" s="89"/>
      <c r="F3" s="81"/>
      <c r="G3" s="82"/>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5">
      <c r="A4" s="1"/>
      <c r="B4" s="4" t="s">
        <v>54</v>
      </c>
      <c r="C4" s="88" t="s">
        <v>188</v>
      </c>
      <c r="D4" s="89"/>
      <c r="E4" s="5"/>
      <c r="F4" s="37" t="s">
        <v>55</v>
      </c>
      <c r="G4" s="6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6" thickBot="1">
      <c r="A5" s="1"/>
      <c r="B5" s="6" t="s">
        <v>1</v>
      </c>
      <c r="C5" s="90" t="s">
        <v>187</v>
      </c>
      <c r="D5" s="91"/>
      <c r="E5" s="5"/>
      <c r="F5" s="37" t="str">
        <f>IF(G4="Recurso","Motor del recurso","")</f>
        <v>Motor del recurso</v>
      </c>
      <c r="G5" s="61" t="s">
        <v>137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78">
        <v>377926627</v>
      </c>
      <c r="C10" s="20" t="str">
        <f t="shared" ref="C10:C41" si="0">IF(OR(B10&lt;&gt;"",J10&lt;&gt;""),IF($G$4="Recurso",CONCATENATE($G$4," ",$G$5),$G$4),"")</f>
        <v>Recurso F4</v>
      </c>
      <c r="D10" s="63" t="s">
        <v>190</v>
      </c>
      <c r="E10" s="63" t="s">
        <v>150</v>
      </c>
      <c r="F10" s="13" t="str">
        <f t="shared" ref="F10" ca="1" si="1">IF(OR(B10&lt;&gt;"",J10&lt;&gt;""),CONCATENATE($C$7,"_",$A10,IF($G$4="Cuaderno de Estudio","_small",CONCATENATE(IF(I10="","","n"),IF(LEFT($G$5,1)="F",".jpg",".png")))),"")</f>
        <v>LE_07_08_REC210_IMG01.jpg</v>
      </c>
      <c r="G10" s="13" t="str">
        <f ca="1">IF($F10&lt;&gt;"",IF($G$4="Recurso",VLOOKUP($E10,OFFSET('Definición técnica de imagenes'!$A$1,MATCH($G$5,'Definición técnica de imagenes'!$A$1:$A$104,0)-1,1,COUNTIF('Definición técnica de imagenes'!$A$3:$A$102,$G$5),5),5,FALSE),'Definición técnica de imagenes'!$F$16),"")</f>
        <v>950 x 435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4" customHeight="1">
      <c r="A11" s="12" t="str">
        <f t="shared" ref="A11:A18" si="3">IF(OR(B11&lt;&gt;"",J11&lt;&gt;""),CONCATENATE(LEFT(A10,3),IF(MID(A10,4,2)+1&lt;10,CONCATENATE("0",MID(A10,4,2)+1))),"")</f>
        <v>IMG02</v>
      </c>
      <c r="B11" s="78">
        <v>377926627</v>
      </c>
      <c r="C11" s="20" t="str">
        <f t="shared" si="0"/>
        <v>Recurso F4</v>
      </c>
      <c r="D11" s="63" t="s">
        <v>190</v>
      </c>
      <c r="E11" s="63" t="s">
        <v>163</v>
      </c>
      <c r="F11" s="13" t="str">
        <f t="shared" ref="F11:F74" ca="1" si="4">IF(OR(B11&lt;&gt;"",J11&lt;&gt;""),CONCATENATE($C$7,"_",$A11,IF($G$4="Cuaderno de Estudio","_small",CONCATENATE(IF(I11="","","n"),IF(LEFT($G$5,1)="F",".jpg",".png")))),"")</f>
        <v>LE_07_08_REC210_IMG02.jpg</v>
      </c>
      <c r="G11" s="13" t="str">
        <f ca="1">IF($F11&lt;&gt;"",IF($G$4="Recurso",VLOOKUP($E11,OFFSET('Definición técnica de imagenes'!$A$1,MATCH($G$5,'Definición técnica de imagenes'!$A$1:$A$104,0)-1,1,COUNTIF('Definición técnica de imagenes'!$A$3:$A$102,$G$5),5),5,FALSE),'Definición técnica de imagenes'!$F$16),"")</f>
        <v>330 x 475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5"/>
      <c r="O11" s="2" t="str">
        <f>'Definición técnica de imagenes'!A13</f>
        <v>M101</v>
      </c>
    </row>
    <row r="12" spans="1:16" s="11" customFormat="1" ht="65">
      <c r="A12" s="12" t="str">
        <f t="shared" si="3"/>
        <v>IMG03</v>
      </c>
      <c r="B12" s="62" t="s">
        <v>193</v>
      </c>
      <c r="C12" s="20" t="str">
        <f t="shared" si="0"/>
        <v>Recurso F4</v>
      </c>
      <c r="D12" s="63"/>
      <c r="E12" s="63" t="s">
        <v>155</v>
      </c>
      <c r="F12" s="13" t="str">
        <f t="shared" ca="1" si="4"/>
        <v>LE_07_08_REC210_IMG03.jpg</v>
      </c>
      <c r="G12" s="13" t="str">
        <f ca="1">IF($F12&lt;&gt;"",IF($G$4="Recurso",VLOOKUP($E12,OFFSET('Definición técnica de imagenes'!$A$1,MATCH($G$5,'Definición técnica de imagenes'!$A$1:$A$104,0)-1,1,COUNTIF('Definición técnica de imagenes'!$A$3:$A$102,$G$5),5),5,FALSE),'Definición técnica de imagenes'!$F$16),"")</f>
        <v>750 x 365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194</v>
      </c>
      <c r="K12" s="64"/>
      <c r="O12" s="2" t="str">
        <f>'Definición técnica de imagenes'!A18</f>
        <v>Diaporama F1</v>
      </c>
    </row>
    <row r="13" spans="1:16" s="11" customFormat="1" ht="65">
      <c r="A13" s="12" t="str">
        <f t="shared" si="3"/>
        <v>IMG04</v>
      </c>
      <c r="B13" s="62" t="s">
        <v>193</v>
      </c>
      <c r="C13" s="20" t="str">
        <f t="shared" si="0"/>
        <v>Recurso F4</v>
      </c>
      <c r="D13" s="63"/>
      <c r="E13" s="63" t="s">
        <v>163</v>
      </c>
      <c r="F13" s="13" t="str">
        <f t="shared" ca="1" si="4"/>
        <v>LE_07_08_REC210_IMG04.jpg</v>
      </c>
      <c r="G13" s="13" t="str">
        <f ca="1">IF($F13&lt;&gt;"",IF($G$4="Recurso",VLOOKUP($E13,OFFSET('Definición técnica de imagenes'!$A$1,MATCH($G$5,'Definición técnica de imagenes'!$A$1:$A$104,0)-1,1,COUNTIF('Definición técnica de imagenes'!$A$3:$A$102,$G$5),5),5,FALSE),'Definición técnica de imagenes'!$F$16),"")</f>
        <v>330 x 475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192</v>
      </c>
      <c r="K13" s="64"/>
      <c r="O13" s="2" t="str">
        <f>'Definición técnica de imagenes'!A19</f>
        <v>F4</v>
      </c>
    </row>
    <row r="14" spans="1:16" s="11" customFormat="1" ht="65">
      <c r="A14" s="12" t="str">
        <f t="shared" si="3"/>
        <v>IMG05</v>
      </c>
      <c r="B14" s="62" t="s">
        <v>195</v>
      </c>
      <c r="C14" s="20" t="str">
        <f t="shared" si="0"/>
        <v>Recurso F4</v>
      </c>
      <c r="D14" s="63"/>
      <c r="E14" s="63" t="s">
        <v>155</v>
      </c>
      <c r="F14" s="13" t="str">
        <f t="shared" ca="1" si="4"/>
        <v>LE_07_08_REC210_IMG05.jpg</v>
      </c>
      <c r="G14" s="13" t="str">
        <f ca="1">IF($F14&lt;&gt;"",IF($G$4="Recurso",VLOOKUP($E14,OFFSET('Definición técnica de imagenes'!$A$1,MATCH($G$5,'Definición técnica de imagenes'!$A$1:$A$104,0)-1,1,COUNTIF('Definición técnica de imagenes'!$A$3:$A$102,$G$5),5),5,FALSE),'Definición técnica de imagenes'!$F$16),"")</f>
        <v>750 x 365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196</v>
      </c>
      <c r="K14" s="64"/>
      <c r="O14" s="2" t="str">
        <f>'Definición técnica de imagenes'!A22</f>
        <v>F6</v>
      </c>
    </row>
    <row r="15" spans="1:16" s="11" customFormat="1" ht="65">
      <c r="A15" s="12" t="str">
        <f t="shared" si="3"/>
        <v>IMG06</v>
      </c>
      <c r="B15" s="62" t="s">
        <v>195</v>
      </c>
      <c r="C15" s="20" t="str">
        <f t="shared" si="0"/>
        <v>Recurso F4</v>
      </c>
      <c r="D15" s="63"/>
      <c r="E15" s="63" t="s">
        <v>163</v>
      </c>
      <c r="F15" s="13" t="str">
        <f t="shared" ca="1" si="4"/>
        <v>LE_07_08_REC210_IMG06.jpg</v>
      </c>
      <c r="G15" s="13" t="str">
        <f ca="1">IF($F15&lt;&gt;"",IF($G$4="Recurso",VLOOKUP($E15,OFFSET('Definición técnica de imagenes'!$A$1,MATCH($G$5,'Definición técnica de imagenes'!$A$1:$A$104,0)-1,1,COUNTIF('Definición técnica de imagenes'!$A$3:$A$102,$G$5),5),5,FALSE),'Definición técnica de imagenes'!$F$16),"")</f>
        <v>330 x 475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4" t="s">
        <v>192</v>
      </c>
      <c r="K15" s="66"/>
      <c r="O15" s="2" t="str">
        <f>'Definición técnica de imagenes'!A24</f>
        <v>F6B</v>
      </c>
    </row>
    <row r="16" spans="1:16" s="11" customFormat="1">
      <c r="A16" s="12" t="str">
        <f t="shared" si="3"/>
        <v>IMG07</v>
      </c>
      <c r="B16" s="62">
        <v>237237463</v>
      </c>
      <c r="C16" s="20" t="str">
        <f t="shared" si="0"/>
        <v>Recurso F4</v>
      </c>
      <c r="D16" s="63"/>
      <c r="E16" s="63" t="s">
        <v>155</v>
      </c>
      <c r="F16" s="13" t="str">
        <f t="shared" ca="1" si="4"/>
        <v>LE_07_08_REC210_IMG07.jpg</v>
      </c>
      <c r="G16" s="13" t="str">
        <f ca="1">IF($F16&lt;&gt;"",IF($G$4="Recurso",VLOOKUP($E16,OFFSET('Definición técnica de imagenes'!$A$1,MATCH($G$5,'Definición técnica de imagenes'!$A$1:$A$104,0)-1,1,COUNTIF('Definición técnica de imagenes'!$A$3:$A$102,$G$5),5),5,FALSE),'Definición técnica de imagenes'!$F$16),"")</f>
        <v>750 x 365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197</v>
      </c>
      <c r="K16" s="68"/>
      <c r="O16" s="2" t="str">
        <f>'Definición técnica de imagenes'!A25</f>
        <v>F7</v>
      </c>
    </row>
    <row r="17" spans="1:15" s="11" customFormat="1">
      <c r="A17" s="12" t="str">
        <f t="shared" si="3"/>
        <v>IMG08</v>
      </c>
      <c r="B17" s="62">
        <v>237237463</v>
      </c>
      <c r="C17" s="20" t="str">
        <f t="shared" si="0"/>
        <v>Recurso F4</v>
      </c>
      <c r="D17" s="63"/>
      <c r="E17" s="63" t="s">
        <v>163</v>
      </c>
      <c r="F17" s="13" t="str">
        <f t="shared" ca="1" si="4"/>
        <v>LE_07_08_REC210_IMG08.jpg</v>
      </c>
      <c r="G17" s="13" t="str">
        <f ca="1">IF($F17&lt;&gt;"",IF($G$4="Recurso",VLOOKUP($E17,OFFSET('Definición técnica de imagenes'!$A$1,MATCH($G$5,'Definición técnica de imagenes'!$A$1:$A$104,0)-1,1,COUNTIF('Definición técnica de imagenes'!$A$3:$A$102,$G$5),5),5,FALSE),'Definición técnica de imagenes'!$F$16),"")</f>
        <v>330 x 475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4" t="s">
        <v>192</v>
      </c>
      <c r="K17" s="66"/>
      <c r="O17" s="2" t="str">
        <f>'Definición técnica de imagenes'!A27</f>
        <v>F7B</v>
      </c>
    </row>
    <row r="18" spans="1:15" s="11" customFormat="1">
      <c r="A18" s="12" t="str">
        <f t="shared" si="3"/>
        <v>IMG09</v>
      </c>
      <c r="B18" s="62">
        <v>360201032</v>
      </c>
      <c r="C18" s="20" t="str">
        <f t="shared" si="0"/>
        <v>Recurso F4</v>
      </c>
      <c r="D18" s="63"/>
      <c r="E18" s="63" t="s">
        <v>155</v>
      </c>
      <c r="F18" s="13" t="str">
        <f t="shared" ca="1" si="4"/>
        <v>LE_07_08_REC210_IMG09.jpg</v>
      </c>
      <c r="G18" s="13" t="str">
        <f ca="1">IF($F18&lt;&gt;"",IF($G$4="Recurso",VLOOKUP($E18,OFFSET('Definición técnica de imagenes'!$A$1,MATCH($G$5,'Definición técnica de imagenes'!$A$1:$A$104,0)-1,1,COUNTIF('Definición técnica de imagenes'!$A$3:$A$102,$G$5),5),5,FALSE),'Definición técnica de imagenes'!$F$16),"")</f>
        <v>750 x 365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t="s">
        <v>198</v>
      </c>
      <c r="K18" s="66"/>
      <c r="O18" s="2" t="str">
        <f>'Definición técnica de imagenes'!A30</f>
        <v>F8</v>
      </c>
    </row>
    <row r="19" spans="1:15" s="11" customFormat="1">
      <c r="A19" s="12" t="str">
        <f t="shared" ref="A19:A50" si="6">IF(OR(B19&lt;&gt;"",J19&lt;&gt;""),CONCATENATE(LEFT(A18,3),IF(MID(A18,4,2)+1&lt;10,CONCATENATE("0",MID(A18,4,2)+1),MID(A18,4,2)+1)),"")</f>
        <v>IMG10</v>
      </c>
      <c r="B19" s="62">
        <v>360201032</v>
      </c>
      <c r="C19" s="20" t="str">
        <f t="shared" si="0"/>
        <v>Recurso F4</v>
      </c>
      <c r="D19" s="63"/>
      <c r="E19" s="63" t="s">
        <v>163</v>
      </c>
      <c r="F19" s="13" t="str">
        <f t="shared" ca="1" si="4"/>
        <v>LE_07_08_REC210_IMG10.jpg</v>
      </c>
      <c r="G19" s="13" t="str">
        <f ca="1">IF($F19&lt;&gt;"",IF($G$4="Recurso",VLOOKUP($E19,OFFSET('Definición técnica de imagenes'!$A$1,MATCH($G$5,'Definición técnica de imagenes'!$A$1:$A$104,0)-1,1,COUNTIF('Definición técnica de imagenes'!$A$3:$A$102,$G$5),5),5,FALSE),'Definición técnica de imagenes'!$F$16),"")</f>
        <v>330 x 475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4" t="s">
        <v>192</v>
      </c>
      <c r="K19" s="68"/>
      <c r="O19" s="2" t="str">
        <f>'Definición técnica de imagenes'!A31</f>
        <v>F10</v>
      </c>
    </row>
    <row r="20" spans="1:15" s="11" customFormat="1">
      <c r="A20" s="12" t="str">
        <f t="shared" si="6"/>
        <v>IMG11</v>
      </c>
      <c r="B20" s="62">
        <v>333607547</v>
      </c>
      <c r="C20" s="20" t="str">
        <f t="shared" si="0"/>
        <v>Recurso F4</v>
      </c>
      <c r="D20" s="63"/>
      <c r="E20" s="63" t="s">
        <v>155</v>
      </c>
      <c r="F20" s="13" t="str">
        <f t="shared" ca="1" si="4"/>
        <v>LE_07_08_REC210_IMG11.jpg</v>
      </c>
      <c r="G20" s="13" t="str">
        <f ca="1">IF($F20&lt;&gt;"",IF($G$4="Recurso",VLOOKUP($E20,OFFSET('Definición técnica de imagenes'!$A$1,MATCH($G$5,'Definición técnica de imagenes'!$A$1:$A$104,0)-1,1,COUNTIF('Definición técnica de imagenes'!$A$3:$A$102,$G$5),5),5,FALSE),'Definición técnica de imagenes'!$F$16),"")</f>
        <v>750 x 365 px</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t="s">
        <v>199</v>
      </c>
      <c r="K20" s="66"/>
      <c r="O20" s="2" t="str">
        <f>'Definición técnica de imagenes'!A32</f>
        <v>F10B</v>
      </c>
    </row>
    <row r="21" spans="1:15" s="11" customFormat="1">
      <c r="A21" s="12" t="str">
        <f t="shared" si="6"/>
        <v>IMG12</v>
      </c>
      <c r="B21" s="62">
        <v>333607547</v>
      </c>
      <c r="C21" s="20" t="str">
        <f t="shared" si="0"/>
        <v>Recurso F4</v>
      </c>
      <c r="D21" s="63"/>
      <c r="E21" s="63" t="s">
        <v>163</v>
      </c>
      <c r="F21" s="13" t="str">
        <f t="shared" ca="1" si="4"/>
        <v>LE_07_08_REC210_IMG12.jpg</v>
      </c>
      <c r="G21" s="13" t="str">
        <f ca="1">IF($F21&lt;&gt;"",IF($G$4="Recurso",VLOOKUP($E21,OFFSET('Definición técnica de imagenes'!$A$1,MATCH($G$5,'Definición técnica de imagenes'!$A$1:$A$104,0)-1,1,COUNTIF('Definición técnica de imagenes'!$A$3:$A$102,$G$5),5),5,FALSE),'Definición técnica de imagenes'!$F$16),"")</f>
        <v>330 x 475 px</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4" t="s">
        <v>192</v>
      </c>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4" t="s">
        <v>38</v>
      </c>
      <c r="B1" s="95"/>
      <c r="C1" s="95"/>
      <c r="D1" s="95"/>
      <c r="E1" s="95"/>
      <c r="F1" s="96"/>
    </row>
    <row r="2" spans="1:11">
      <c r="A2" s="30" t="s">
        <v>42</v>
      </c>
      <c r="B2" s="31"/>
      <c r="C2" s="97" t="s">
        <v>13</v>
      </c>
      <c r="D2" s="98"/>
      <c r="E2" s="99"/>
      <c r="F2" s="32"/>
    </row>
    <row r="3" spans="1:11" ht="60">
      <c r="A3" s="33" t="s">
        <v>43</v>
      </c>
      <c r="B3" s="31"/>
      <c r="C3" s="103" t="s">
        <v>14</v>
      </c>
      <c r="D3" s="104"/>
      <c r="E3" s="105"/>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6" t="str">
        <f>CONCATENATE(H21,"_",I21,"_",J21,"_CO")</f>
        <v>LE_07_04_CO</v>
      </c>
      <c r="E5" s="107"/>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2" t="str">
        <f>CONCATENATE("SolicitudGrafica_",D5,".xls")</f>
        <v>SolicitudGrafica_LE_07_04_CO.xls</v>
      </c>
      <c r="E7" s="92"/>
      <c r="F7" s="93"/>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4" t="s">
        <v>41</v>
      </c>
      <c r="B13" s="95"/>
      <c r="C13" s="95"/>
      <c r="D13" s="95"/>
      <c r="E13" s="95"/>
      <c r="F13" s="96"/>
      <c r="I13" s="22" t="s">
        <v>33</v>
      </c>
      <c r="J13" s="22">
        <v>10</v>
      </c>
      <c r="K13" s="22">
        <v>10</v>
      </c>
    </row>
    <row r="14" spans="1:11" ht="16" thickBot="1">
      <c r="A14" s="33"/>
      <c r="B14" s="31"/>
      <c r="C14" s="31"/>
      <c r="D14" s="31"/>
      <c r="E14" s="31"/>
      <c r="F14" s="32"/>
      <c r="I14" s="22" t="s">
        <v>34</v>
      </c>
      <c r="J14" s="22">
        <v>11</v>
      </c>
      <c r="K14" s="22">
        <v>11</v>
      </c>
    </row>
    <row r="15" spans="1:11">
      <c r="A15" s="30" t="s">
        <v>46</v>
      </c>
      <c r="B15" s="31"/>
      <c r="C15" s="97" t="s">
        <v>49</v>
      </c>
      <c r="D15" s="98"/>
      <c r="E15" s="98"/>
      <c r="F15" s="99"/>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100" t="str">
        <f>CONCATENATE(H21,"_",I21,"_",J21,"_",K45)</f>
        <v>LE_07_04_REC10</v>
      </c>
      <c r="E17" s="101"/>
      <c r="F17" s="102"/>
      <c r="J17" s="22">
        <v>14</v>
      </c>
      <c r="K17" s="22">
        <v>14</v>
      </c>
    </row>
    <row r="18" spans="1:11" ht="76" thickBot="1">
      <c r="A18" s="33" t="s">
        <v>48</v>
      </c>
      <c r="B18" s="31"/>
      <c r="C18" s="59" t="s">
        <v>120</v>
      </c>
      <c r="D18" s="92" t="str">
        <f>CONCATENATE("SolicitudGrafica_",D17,".xls")</f>
        <v>SolicitudGrafica_LE_07_04_REC10.xls</v>
      </c>
      <c r="E18" s="92"/>
      <c r="F18" s="93"/>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9" t="s">
        <v>56</v>
      </c>
      <c r="B1" s="109" t="s">
        <v>149</v>
      </c>
      <c r="C1" s="109" t="s">
        <v>63</v>
      </c>
      <c r="D1" s="109" t="s">
        <v>64</v>
      </c>
      <c r="E1" s="109" t="s">
        <v>5</v>
      </c>
      <c r="F1" s="109" t="s">
        <v>65</v>
      </c>
      <c r="G1" s="109" t="s">
        <v>66</v>
      </c>
      <c r="H1" s="108" t="s">
        <v>68</v>
      </c>
      <c r="I1" s="108"/>
    </row>
    <row r="2" spans="1:10">
      <c r="A2" s="109"/>
      <c r="B2" s="109"/>
      <c r="C2" s="109"/>
      <c r="D2" s="109"/>
      <c r="E2" s="109"/>
      <c r="F2" s="109"/>
      <c r="G2" s="109"/>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2016-03-27T01:59:52Z</dcterms:modified>
</cp:coreProperties>
</file>