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3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<sst xmlns="http://schemas.openxmlformats.org/spreadsheetml/2006/main" count="376" uniqueCount="195">
  <si>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</si>
  <si>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</si>
  <si>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</si>
  <si>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</si>
  <si>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</si>
  <si>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</si>
  <si>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</si>
  <si>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</si>
  <si>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</si>
  <si>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</si>
  <si>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</si>
  <si>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</si>
  <si>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</si>
  <si>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</si>
  <si>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</si>
  <si>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</si>
  <si>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</si>
  <si>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</si>
  <si>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</si>
  <si>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</si>
  <si>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</si>
  <si>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</si>
  <si>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</si>
  <si>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</si>
  <si>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</si>
  <si>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</si>
  <si>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</si>
  <si>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</si>
  <si>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</si>
  <si>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</si>
  <si>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</si>
  <si>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</si>
  <si>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</si>
  <si>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</si>
  <si>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</si>
  <si>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</si>
  <si>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</si>
  <si>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</si>
  <si>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</si>
  <si>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</si>
  <si>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</si>
  <si>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</si>
  <si>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</si>
  <si>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</si>
  <si>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</si>
  <si>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</si>
  <si>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</si>
  <si>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</si>
  <si>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</si>
  <si>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</si>
  <si>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</si>
  <si>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</si>
  <si>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</si>
  <si>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</si>
  <si>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</si>
  <si>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</si>
  <si>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</si>
  <si>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</si>
  <si>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</si>
  <si>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</si>
  <si>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</si>
  <si>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</si>
  <si>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</si>
  <si>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</si>
  <si>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</si>
  <si>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</si>
  <si>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</si>
  <si>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</si>
  <si>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</si>
  <si>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</si>
  <si>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</si>
  <si>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</si>
  <si>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</si>
  <si>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</si>
  <si>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</si>
  <si>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</si>
  <si>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</si>
  <si>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</si>
  <si>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</si>
  <si>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</si>
  <si>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</si>
  <si>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</si>
  <si>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</si>
  <si>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</si>
  <si>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</si>
  <si>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</si>
  <si>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</si>
  <si>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</si>
  <si>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</si>
  <si>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</si>
  <si>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</si>
  <si>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</si>
  <si>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</si>
  <si>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</si>
  <si>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</si>
  <si>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</si>
  <si>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</si>
  <si>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</si>
  <si>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</si>
  <si>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</si>
  <si>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</si>
  <si>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</si>
  <si>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</si>
  <si>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</si>
  <si>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</si>
  <si>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</si>
  <si>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</si>
  <si>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</si>
  <si>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</si>
  <si>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</si>
  <si>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</si>
  <si>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</si>
  <si>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</si>
  <si>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</si>
  <si>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</si>
  <si>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</si>
  <si>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</si>
  <si>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</si>
  <si>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</si>
  <si>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</si>
  <si>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</si>
  <si>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</si>
  <si>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</si>
  <si>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</si>
  <si>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</si>
  <si>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</si>
  <si>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</si>
  <si>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</si>
  <si>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</si>
  <si>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</si>
  <si>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</si>
  <si>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</si>
  <si>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</si>
  <si>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</si>
  <si>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</si>
  <si>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</si>
  <si>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</si>
  <si>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</si>
  <si>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</si>
  <si>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</si>
  <si>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</si>
  <si>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</si>
  <si>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</si>
  <si>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</si>
  <si>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</si>
  <si>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</si>
  <si>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</si>
  <si>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</si>
  <si>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</si>
  <si>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</si>
  <si>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</si>
  <si>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</si>
  <si>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</si>
  <si>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</si>
  <si>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</si>
  <si>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</si>
  <si>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</si>
  <si>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</si>
  <si>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</si>
  <si>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</si>
  <si>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</si>
  <si>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</si>
  <si>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</si>
  <si>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</si>
  <si>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</si>
  <si>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</si>
  <si>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</si>
  <si>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</si>
  <si>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</si>
  <si>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</si>
  <si>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</si>
  <si>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</si>
  <si>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</si>
  <si>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</si>
  <si>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</si>
  <si>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</si>
  <si>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</si>
  <si>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</si>
  <si>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</si>
  <si>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</si>
  <si>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</si>
  <si>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</si>
  <si>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</si>
  <si>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</si>
  <si>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</si>
  <si>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</si>
  <si>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</si>
  <si>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análisis literario</t>
  </si>
  <si>
    <t>Luis Felipe Pertuz</t>
  </si>
  <si>
    <t>LE_10_01_CO_REC270</t>
  </si>
  <si>
    <t>Fotografía</t>
  </si>
  <si>
    <t>Templo la Huaca</t>
  </si>
  <si>
    <t>Estatua de Copérnico</t>
  </si>
  <si>
    <t>Bhúo</t>
  </si>
  <si>
    <t>Hombre con guitarra, mujer con flores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</si>
</sst>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E19" sqref="E19"/>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F13</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268218404</v>
      </c>
      <c r="C10" s="20" t="str">
        <f t="shared" ref="C10:C41" si="0">IF(OR(B10&lt;&gt;"",J10&lt;&gt;""),IF($G$4="Recurso",CONCATENATE($G$4," ",$G$5),$G$4),"")</f>
        <v>Recurso F13</v>
      </c>
      <c r="D10" s="63" t="s">
        <v>190</v>
      </c>
      <c r="E10" s="63" t="s">
        <v>151</v>
      </c>
      <c r="F10" s="13" t="str">
        <f t="shared" ref="F10" ca="1" si="1">IF(OR(B10&lt;&gt;"",J10&lt;&gt;""),CONCATENATE($C$7,"_",$A10,IF($G$4="Cuaderno de Estudio","_small",CONCATENATE(IF(I10="","","n"),IF(LEFT($G$5,1)="F",".jpg",".png")))),"")</f>
        <v>LE_10_01_CO_REC270_IMG01n.jpg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LE_10_01_CO_REC270_IMG01a.jpg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4303822</v>
      </c>
      <c r="C11" s="20" t="str">
        <f t="shared" si="0"/>
        <v>Recurso F13</v>
      </c>
      <c r="D11" s="63" t="s">
        <v>190</v>
      </c>
      <c r="E11" s="63" t="s">
        <v>151</v>
      </c>
      <c r="F11" s="13" t="str">
        <f t="shared" ref="F11:F74" ca="1" si="4">IF(OR(B11&lt;&gt;"",J11&lt;&gt;""),CONCATENATE($C$7,"_",$A11,IF($G$4="Cuaderno de Estudio","_small",CONCATENATE(IF(I11="","","n"),IF(LEFT($G$5,1)="F",".jpg",".png")))),"")</f>
        <v>LE_10_01_CO_REC270_IMG02n.jpg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LE_10_01_CO_REC270_IMG02a.jpg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192</v>
      </c>
      <c r="K11" s="65"/>
      <c r="O11" s="2" t="str">
        <f>'Definición técnica de imagenes'!A13</f>
        <v>M101</v>
      </c>
    </row>
    <row r="12" spans="1:16" s="11" customFormat="1">
      <c r="A12" s="12" t="str">
        <f t="shared" si="3"/>
        <v>IMG03</v>
      </c>
      <c r="B12" s="62">
        <v>229895983</v>
      </c>
      <c r="C12" s="20" t="str">
        <f t="shared" si="0"/>
        <v>Recurso F13</v>
      </c>
      <c r="D12" s="63" t="s">
        <v>190</v>
      </c>
      <c r="E12" s="63" t="s">
        <v>151</v>
      </c>
      <c r="F12" s="13" t="str">
        <f t="shared" ca="1" si="4"/>
        <v>LE_10_01_CO_REC270_IMG03n.jpg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LE_10_01_CO_REC270_IMG03a.jpg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t="s">
        <v>193</v>
      </c>
      <c r="K12" s="64"/>
      <c r="O12" s="2" t="str">
        <f>'Definición técnica de imagenes'!A18</f>
        <v>Diaporama F1</v>
      </c>
    </row>
    <row r="13" spans="1:16" s="11" customFormat="1">
      <c r="A13" s="12" t="str">
        <f t="shared" si="3"/>
        <v>IMG04</v>
      </c>
      <c r="B13" s="62">
        <v>172899548</v>
      </c>
      <c r="C13" s="20" t="str">
        <f t="shared" si="0"/>
        <v>Recurso F13</v>
      </c>
      <c r="D13" s="63" t="s">
        <v>190</v>
      </c>
      <c r="E13" s="63" t="s">
        <v>151</v>
      </c>
      <c r="F13" s="13" t="str">
        <f t="shared" ca="1" si="4"/>
        <v>LE_10_01_CO_REC270_IMG04n.jpg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LE_10_01_CO_REC270_IMG04a.jpg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t="s">
        <v>194</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2015-08-31T16:41:19Z</dcterms:modified>
</cp:coreProperties>
</file>