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80" windowHeight="121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<sst xmlns="http://schemas.openxmlformats.org/spreadsheetml/2006/main" count="393" uniqueCount="205">
  <si>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</si>
  <si>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</si>
  <si>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</si>
  <si>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</si>
  <si>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</si>
  <si>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</si>
  <si>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</si>
  <si>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</si>
  <si>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</si>
  <si>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</si>
  <si>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</si>
  <si>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</si>
  <si>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</si>
  <si>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</si>
  <si>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</si>
  <si>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</si>
  <si>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</si>
  <si>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</si>
  <si>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</si>
  <si>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</si>
  <si>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</si>
  <si>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</si>
  <si>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</si>
  <si>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</si>
  <si>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</si>
  <si>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</si>
  <si>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</si>
  <si>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</si>
  <si>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</si>
  <si>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</si>
  <si>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</si>
  <si>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</si>
  <si>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</si>
  <si>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</si>
  <si>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</si>
  <si>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</si>
  <si>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</si>
  <si>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</si>
  <si>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</si>
  <si>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</si>
  <si>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</si>
  <si>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</si>
  <si>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</si>
  <si>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</si>
  <si>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</si>
  <si>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</si>
  <si>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</si>
  <si>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</si>
  <si>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</si>
  <si>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</si>
  <si>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</si>
  <si>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</si>
  <si>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</si>
  <si>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</si>
  <si>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</si>
  <si>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</si>
  <si>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</si>
  <si>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</si>
  <si>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</si>
  <si>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</si>
  <si>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</si>
  <si>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</si>
  <si>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</si>
  <si>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</si>
  <si>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</si>
  <si>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</si>
  <si>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</si>
  <si>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</si>
  <si>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</si>
  <si>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</si>
  <si>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</si>
  <si>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</si>
  <si>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</si>
  <si>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</si>
  <si>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</si>
  <si>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</si>
  <si>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</si>
  <si>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</si>
  <si>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</si>
  <si>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</si>
  <si>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</si>
  <si>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</si>
  <si>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</si>
  <si>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</si>
  <si>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</si>
  <si>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</si>
  <si>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</si>
  <si>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</si>
  <si>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</si>
  <si>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</si>
  <si>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</si>
  <si>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</si>
  <si>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</si>
  <si>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</si>
  <si>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</si>
  <si>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</si>
  <si>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</si>
  <si>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</si>
  <si>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</si>
  <si>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</si>
  <si>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</si>
  <si>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</si>
  <si>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</si>
  <si>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</si>
  <si>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</si>
  <si>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</si>
  <si>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</si>
  <si>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</si>
  <si>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</si>
  <si>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</si>
  <si>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</si>
  <si>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</si>
  <si>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</si>
  <si>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</si>
  <si>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</si>
  <si>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</si>
  <si>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</si>
  <si>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</si>
  <si>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</si>
  <si>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</si>
  <si>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</si>
  <si>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</si>
  <si>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</si>
  <si>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</si>
  <si>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</si>
  <si>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</si>
  <si>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</si>
  <si>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</si>
  <si>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</si>
  <si>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</si>
  <si>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</si>
  <si>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</si>
  <si>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</si>
  <si>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</si>
  <si>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</si>
  <si>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</si>
  <si>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</si>
  <si>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</si>
  <si>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</si>
  <si>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</si>
  <si>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</si>
  <si>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</si>
  <si>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</si>
  <si>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</si>
  <si>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</si>
  <si>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</si>
  <si>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</si>
  <si>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</si>
  <si>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</si>
  <si>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</si>
  <si>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</si>
  <si>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</si>
  <si>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</si>
  <si>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</si>
  <si>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</si>
  <si>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</si>
  <si>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</si>
  <si>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</si>
  <si>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</si>
  <si>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</si>
  <si>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</si>
  <si>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</si>
  <si>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</si>
  <si>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</si>
  <si>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</si>
  <si>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</si>
  <si>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</si>
  <si>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</si>
  <si>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</si>
  <si>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</si>
  <si>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</si>
  <si>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</si>
  <si>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</si>
  <si>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</si>
  <si>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</si>
  <si>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</si>
  <si>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</si>
  <si>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</si>
  <si>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</si>
  <si>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</si>
  <si>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</si>
  <si>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</si>
  <si>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</si>
  <si>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</si>
  <si>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</si>
  <si>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</si>
  <si>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</si>
  <si>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biografía</t>
  </si>
  <si>
    <t>Luis Felipe Pertuz</t>
  </si>
  <si>
    <t>LE_07_03_REC200</t>
  </si>
  <si>
    <t>Ilustración</t>
  </si>
  <si>
    <t>301542407 - 194959127 - 272091065</t>
  </si>
  <si>
    <t>Tv, avión y auditorio</t>
  </si>
  <si>
    <t>Crear collage de las tres imágenes.</t>
  </si>
  <si>
    <t>112690685 - 226271026 - 159251498</t>
  </si>
  <si>
    <t>Discutir, decorar, aprisionar</t>
  </si>
  <si>
    <t>68833198 - 298779329 - 300602666</t>
  </si>
  <si>
    <t>Revisar, cantar, interpretar</t>
  </si>
  <si>
    <t>169107956 - 139837156 - 7160688</t>
  </si>
  <si>
    <t>Director, invento, conectado</t>
  </si>
  <si>
    <t>Desilusionar, crucificar, celebrar</t>
  </si>
  <si>
    <t xml:space="preserve">198923543 - 86348767 -  65842294
</t>
  </si>
  <si>
    <t>Fotografía</t>
  </si>
  <si>
    <t>Cantante</t>
  </si>
  <si>
    <t>Imagen para med y thumb del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</si>
</sst>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5" sqref="K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F4</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25" thickBot="1">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t="s">
        <v>191</v>
      </c>
      <c r="C10" s="20" t="str">
        <f t="shared" ref="C10:C41" si="0">IF(OR(B10&lt;&gt;"",J10&lt;&gt;""),IF($G$4="Recurso",CONCATENATE($G$4," ",$G$5),$G$4),"")</f>
        <v>Recurso F4</v>
      </c>
      <c r="D10" s="63" t="s">
        <v>190</v>
      </c>
      <c r="E10" s="63" t="s">
        <v>155</v>
      </c>
      <c r="F10" s="13" t="str">
        <f t="shared" ref="F10" ca="1" si="1">IF(OR(B10&lt;&gt;"",J10&lt;&gt;""),CONCATENATE($C$7,"_",$A10,IF($G$4="Cuaderno de Estudio","_small",CONCATENATE(IF(I10="","","n"),IF(LEFT($G$5,1)="F",".jpg",".png")))),"")</f>
        <v>LE_07_03_REC200_IMG01.jpg</v>
      </c>
      <c r="G10" s="13" t="str">
        <f ca="1">IF($F10&lt;&gt;"",IF($G$4="Recurso",VLOOKUP($E10,OFFSET('Definición técnica de imagenes'!$A$1,MATCH($G$5,'Definición técnica de imagenes'!$A$1:$A$104,0)-1,1,COUNTIF('Definición técnica de imagenes'!$A$3:$A$102,$G$5),5),5,FALSE),'Definición técnica de imagenes'!$F$16),"")</f>
        <v>750 x 365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14" customHeight="1">
      <c r="A11" s="12" t="str">
        <f t="shared" ref="A11:A18" si="3">IF(OR(B11&lt;&gt;"",J11&lt;&gt;""),CONCATENATE(LEFT(A10,3),IF(MID(A10,4,2)+1&lt;10,CONCATENATE("0",MID(A10,4,2)+1))),"")</f>
        <v>IMG02</v>
      </c>
      <c r="B11" s="62" t="s">
        <v>194</v>
      </c>
      <c r="C11" s="20" t="str">
        <f t="shared" si="0"/>
        <v>Recurso F4</v>
      </c>
      <c r="D11" s="63" t="s">
        <v>190</v>
      </c>
      <c r="E11" s="63" t="s">
        <v>155</v>
      </c>
      <c r="F11" s="13" t="str">
        <f t="shared" ref="F11:F74" ca="1" si="4">IF(OR(B11&lt;&gt;"",J11&lt;&gt;""),CONCATENATE($C$7,"_",$A11,IF($G$4="Cuaderno de Estudio","_small",CONCATENATE(IF(I11="","","n"),IF(LEFT($G$5,1)="F",".jpg",".png")))),"")</f>
        <v>LE_07_03_REC200_IMG02.jpg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4" t="s">
        <v>193</v>
      </c>
      <c r="O11" s="2" t="str">
        <f>'Definición técnica de imagenes'!A13</f>
        <v>M101</v>
      </c>
    </row>
    <row r="12" spans="1:16" s="11" customFormat="1" ht="26">
      <c r="A12" s="12" t="str">
        <f t="shared" si="3"/>
        <v>IMG03</v>
      </c>
      <c r="B12" s="62" t="s">
        <v>196</v>
      </c>
      <c r="C12" s="20" t="str">
        <f t="shared" si="0"/>
        <v>Recurso F4</v>
      </c>
      <c r="D12" s="63" t="s">
        <v>190</v>
      </c>
      <c r="E12" s="63" t="s">
        <v>155</v>
      </c>
      <c r="F12" s="13" t="str">
        <f t="shared" ca="1" si="4"/>
        <v>LE_07_03_REC200_IMG03.jpg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t="s">
        <v>193</v>
      </c>
      <c r="O12" s="2" t="str">
        <f>'Definición técnica de imagenes'!A18</f>
        <v>Diaporama F1</v>
      </c>
    </row>
    <row r="13" spans="1:16" s="11" customFormat="1" ht="26">
      <c r="A13" s="12" t="str">
        <f t="shared" si="3"/>
        <v>IMG04</v>
      </c>
      <c r="B13" s="62" t="s">
        <v>198</v>
      </c>
      <c r="C13" s="20" t="str">
        <f t="shared" si="0"/>
        <v>Recurso F4</v>
      </c>
      <c r="D13" s="63" t="s">
        <v>190</v>
      </c>
      <c r="E13" s="63" t="s">
        <v>155</v>
      </c>
      <c r="F13" s="13" t="str">
        <f t="shared" ca="1" si="4"/>
        <v>LE_07_03_REC200_IMG04.jpg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199</v>
      </c>
      <c r="K13" s="64" t="s">
        <v>193</v>
      </c>
      <c r="O13" s="2" t="str">
        <f>'Definición técnica de imagenes'!A19</f>
        <v>F4</v>
      </c>
    </row>
    <row r="14" spans="1:16" s="11" customFormat="1" ht="39">
      <c r="A14" s="12" t="str">
        <f t="shared" si="3"/>
        <v>IMG05</v>
      </c>
      <c r="B14" s="62" t="s">
        <v>201</v>
      </c>
      <c r="C14" s="20" t="str">
        <f t="shared" si="0"/>
        <v>Recurso F4</v>
      </c>
      <c r="D14" s="63" t="s">
        <v>190</v>
      </c>
      <c r="E14" s="63" t="s">
        <v>155</v>
      </c>
      <c r="F14" s="13" t="str">
        <f t="shared" ca="1" si="4"/>
        <v>LE_07_03_REC200_IMG05.jpg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200</v>
      </c>
      <c r="K14" s="64" t="s">
        <v>193</v>
      </c>
      <c r="O14" s="2" t="str">
        <f>'Definición técnica de imagenes'!A22</f>
        <v>F6</v>
      </c>
    </row>
    <row r="15" spans="1:16" s="11" customFormat="1" ht="26">
      <c r="A15" s="12" t="str">
        <f t="shared" si="3"/>
        <v>IMG06</v>
      </c>
      <c r="B15" s="62">
        <v>298779329</v>
      </c>
      <c r="C15" s="20" t="str">
        <f t="shared" si="0"/>
        <v>Recurso F4</v>
      </c>
      <c r="D15" s="63" t="s">
        <v>202</v>
      </c>
      <c r="E15" s="63" t="s">
        <v>155</v>
      </c>
      <c r="F15" s="13" t="str">
        <f t="shared" ca="1" si="4"/>
        <v>LE_07_03_REC200_IMG06.jpg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203</v>
      </c>
      <c r="K15" s="66" t="s">
        <v>204</v>
      </c>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2015-12-07T17:37:55Z</dcterms:modified>
</cp:coreProperties>
</file>