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2_CO\PROCESO OCTUBRE NUEVO\SOLICITUDES_GRAFICAS_02\"/>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170" windowHeight="81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A10" i="1"/>
  <c r="A11" i="1"/>
  <c r="A12" i="1"/>
  <c r="A13" i="1"/>
  <c r="A14" i="1"/>
  <c r="A15" i="1"/>
  <c r="A16" i="1"/>
  <c r="A17" i="1"/>
  <c r="A18" i="1"/>
  <c r="A19" i="1"/>
  <c r="A20"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<sst xmlns="http://schemas.openxmlformats.org/spreadsheetml/2006/main" count="396" uniqueCount="201">
  <si>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</si>
  <si>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</si>
  <si>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</si>
  <si>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</si>
  <si>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</si>
  <si>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</si>
  <si>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</si>
  <si>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</si>
  <si>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</si>
  <si>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</si>
  <si>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</si>
  <si>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</si>
  <si>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</si>
  <si>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</si>
  <si>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</si>
  <si>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</si>
  <si>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</si>
  <si>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</si>
  <si>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</si>
  <si>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</si>
  <si>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</si>
  <si>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</si>
  <si>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</si>
  <si>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</si>
  <si>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</si>
  <si>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</si>
  <si>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</si>
  <si>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</si>
  <si>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</si>
  <si>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</si>
  <si>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</si>
  <si>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</si>
  <si>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</si>
  <si>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</si>
  <si>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</si>
  <si>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</si>
  <si>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</si>
  <si>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</si>
  <si>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</si>
  <si>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</si>
  <si>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</si>
  <si>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</si>
  <si>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</si>
  <si>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</si>
  <si>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</si>
  <si>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</si>
  <si>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</si>
  <si>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</si>
  <si>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</si>
  <si>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</si>
  <si>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</si>
  <si>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</si>
  <si>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</si>
  <si>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</si>
  <si>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</si>
  <si>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</si>
  <si>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</si>
  <si>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</si>
  <si>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</si>
  <si>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</si>
  <si>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</si>
  <si>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</si>
  <si>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</si>
  <si>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</si>
  <si>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</si>
  <si>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</si>
  <si>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</si>
  <si>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</si>
  <si>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</si>
  <si>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</si>
  <si>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</si>
  <si>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</si>
  <si>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</si>
  <si>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</si>
  <si>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</si>
  <si>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</si>
  <si>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</si>
  <si>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</si>
  <si>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</si>
  <si>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</si>
  <si>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</si>
  <si>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</si>
  <si>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</si>
  <si>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</si>
  <si>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</si>
  <si>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</si>
  <si>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</si>
  <si>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</si>
  <si>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</si>
  <si>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</si>
  <si>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</si>
  <si>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</si>
  <si>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</si>
  <si>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</si>
  <si>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</si>
  <si>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</si>
  <si>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</si>
  <si>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</si>
  <si>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</si>
  <si>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</si>
  <si>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</si>
  <si>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</si>
  <si>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</si>
  <si>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</si>
  <si>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</si>
  <si>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</si>
  <si>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</si>
  <si>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</si>
  <si>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</si>
  <si>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</si>
  <si>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</si>
  <si>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</si>
  <si>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</si>
  <si>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</si>
  <si>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</si>
  <si>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</si>
  <si>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</si>
  <si>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</si>
  <si>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</si>
  <si>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</si>
  <si>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</si>
  <si>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</si>
  <si>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</si>
  <si>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</si>
  <si>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</si>
  <si>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</si>
  <si>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</si>
  <si>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</si>
  <si>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</si>
  <si>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</si>
  <si>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</si>
  <si>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</si>
  <si>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</si>
  <si>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</si>
  <si>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</si>
  <si>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</si>
  <si>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</si>
  <si>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</si>
  <si>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</si>
  <si>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</si>
  <si>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</si>
  <si>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</si>
  <si>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</si>
  <si>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</si>
  <si>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</si>
  <si>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</si>
  <si>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</si>
  <si>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</si>
  <si>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</si>
  <si>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</si>
  <si>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</si>
  <si>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</si>
  <si>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</si>
  <si>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</si>
  <si>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</si>
  <si>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</si>
  <si>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</si>
  <si>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</si>
  <si>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</si>
  <si>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</si>
  <si>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</si>
  <si>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</si>
  <si>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</si>
  <si>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</si>
  <si>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</si>
  <si>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</si>
  <si>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</si>
  <si>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</si>
  <si>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</si>
  <si>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</si>
  <si>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</si>
  <si>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</si>
  <si>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</si>
  <si>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</si>
  <si>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</si>
  <si>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</si>
  <si>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</si>
  <si>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</si>
  <si>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</si>
  <si>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</si>
  <si>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</si>
  <si>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</si>
  <si>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</si>
  <si>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</si>
  <si>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</si>
  <si>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</si>
  <si>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</si>
  <si>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LE_08_02_REC310</t>
  </si>
  <si>
    <t>http://www.banrepcultural.org/sites/default/files/imagecache/imagen-libros-ficha/2837_0.jpg</t>
  </si>
  <si>
    <t>Fotografía</t>
  </si>
  <si>
    <t>http://www.banrepcultural.org/boletin-cultural/sites/default/files/img_art_revista/01_television.png</t>
  </si>
  <si>
    <t>http://www.banrepcultural.org/sites/default/files/libros/27831/40.jpg</t>
  </si>
  <si>
    <t>http://www.banrepcultural.org/sites/default/files/lablaa/revistas/credencial/enero-dic1993/images/ed47-5.jpg</t>
  </si>
  <si>
    <t>http://admin.banrepcultural.org/sites/default/files/sutatenza_003276.jpg</t>
  </si>
  <si>
    <t>http://www.banrepcultural.org/sites/default/files/imagecache/imagen-libros-ficha/biografias/rojagust.jpg</t>
  </si>
  <si>
    <t>http://www.banrepcultural.org/gabo/images/1986.jpg</t>
  </si>
  <si>
    <t>http://www.banrepcultural.org/sites/default/files/imagecache/imagen-galeria-imagenes/pagina/92658/Expo-Dayanita_Singh-El_Tiempo.com-Feb-25-11.jpg</t>
  </si>
  <si>
    <t>http://admin.banrepcultural.org/sites/default/files/hjckplay.png</t>
  </si>
  <si>
    <t>http://www.banrepcultural.org/sites/default/files/pagina/86985/Expo_-_Ferrari_inaugura_exposicion_en_bogota_-_KIEN__KE_-_1_abril_2011.jpg</t>
  </si>
  <si>
    <t>Luz Amparo Rubiano Acosta</t>
  </si>
  <si>
    <t>La literatura colombiana de la Colonia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</si>
</sst>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20" workbookViewId="0">
      <pane ySplit="9" topLeftCell="A19" activePane="bottomLeft" state="frozen"/>
      <selection pane="bottomLeft" activeCell="G5" sqref="G5"/>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8</v>
      </c>
      <c r="D3" s="88"/>
      <c r="F3" s="80">
        <v>42297</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200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199</v>
      </c>
      <c r="D5" s="90"/>
      <c r="E5" s="5"/>
      <c r="F5" s="37" t="str">
        <f>IF(G4="Recurso","Motor del recurso","")</f>
        <v>Motor del recurso</v>
      </c>
      <c r="G5" s="61"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27.7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ht="54" x14ac:dyDescent="0.25">
      <c r="A10" s="12" t="str">
        <f>IF(OR(B10&lt;&gt;"",J10&lt;&gt;""),"IMG01","")</f>
        <v>IMG01</v>
      </c>
      <c r="B10" s="62" t="s">
        <v>188</v>
      </c>
      <c r="C10" s="20" t="str">
        <f t="shared" ref="C10:C41" si="0">IF(OR(B10&lt;&gt;"",J10&lt;&gt;""),IF($G$4="Recurso",CONCATENATE($G$4," ",$G$5),$G$4),"")</f>
        <v>Recurso F7</v>
      </c>
      <c r="D10" s="63" t="s">
        <v>189</v>
      </c>
      <c r="E10" s="63" t="s">
        <v>150</v>
      </c>
      <c r="F10" s="13" t="str">
        <f t="shared" ref="F10" ca="1" si="1">IF(OR(B10&lt;&gt;"",J10&lt;&gt;""),CONCATENATE($C$7,"_",$A10,IF($G$4="Cuaderno de Estudio","_small",CONCATENATE(IF(I10="","","n"),IF(LEFT($G$5,1)="F",".jpg",".png")))),"")</f>
        <v>LE_08_02_REC310_IMG01.jpg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67.5" x14ac:dyDescent="0.25">
      <c r="A11" s="12" t="str">
        <f t="shared" ref="A11:A18" si="3">IF(OR(B11&lt;&gt;"",J11&lt;&gt;""),CONCATENATE(LEFT(A10,3),IF(MID(A10,4,2)+1&lt;10,CONCATENATE("0",MID(A10,4,2)+1))),"")</f>
        <v>IMG02</v>
      </c>
      <c r="B11" s="62" t="s">
        <v>190</v>
      </c>
      <c r="C11" s="20" t="str">
        <f t="shared" si="0"/>
        <v>Recurso F7</v>
      </c>
      <c r="D11" s="63" t="s">
        <v>189</v>
      </c>
      <c r="E11" s="63" t="s">
        <v>150</v>
      </c>
      <c r="F11" s="13" t="str">
        <f t="shared" ref="F11:F74" ca="1" si="4">IF(OR(B11&lt;&gt;"",J11&lt;&gt;""),CONCATENATE($C$7,"_",$A11,IF($G$4="Cuaderno de Estudio","_small",CONCATENATE(IF(I11="","","n"),IF(LEFT($G$5,1)="F",".jpg",".png")))),"")</f>
        <v>LE_08_02_REC310_IMG02.jpg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IMG03</v>
      </c>
      <c r="B12" s="62">
        <v>290001401</v>
      </c>
      <c r="C12" s="20" t="str">
        <f t="shared" si="0"/>
        <v>Recurso F7</v>
      </c>
      <c r="D12" s="63" t="s">
        <v>189</v>
      </c>
      <c r="E12" s="63" t="s">
        <v>150</v>
      </c>
      <c r="F12" s="13" t="str">
        <f t="shared" ca="1" si="4"/>
        <v>LE_08_02_REC310_IMG03.jpg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40.5" x14ac:dyDescent="0.25">
      <c r="A13" s="12" t="str">
        <f t="shared" si="3"/>
        <v>IMG04</v>
      </c>
      <c r="B13" s="62" t="s">
        <v>191</v>
      </c>
      <c r="C13" s="20" t="str">
        <f t="shared" si="0"/>
        <v>Recurso F7</v>
      </c>
      <c r="D13" s="63" t="s">
        <v>189</v>
      </c>
      <c r="E13" s="63" t="s">
        <v>155</v>
      </c>
      <c r="F13" s="13" t="str">
        <f t="shared" ca="1" si="4"/>
        <v>LE_08_02_REC310_IMG04n.jpg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LE_08_02_REC310_IMG04a.jpg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c r="O13" s="2" t="str">
        <f>'Definición técnica de imagenes'!A19</f>
        <v>F4</v>
      </c>
    </row>
    <row r="14" spans="1:16" s="11" customFormat="1" ht="81" x14ac:dyDescent="0.25">
      <c r="A14" s="12" t="str">
        <f t="shared" si="3"/>
        <v>IMG05</v>
      </c>
      <c r="B14" s="62" t="s">
        <v>192</v>
      </c>
      <c r="C14" s="20" t="str">
        <f t="shared" si="0"/>
        <v>Recurso F7</v>
      </c>
      <c r="D14" s="63" t="s">
        <v>189</v>
      </c>
      <c r="E14" s="63" t="s">
        <v>155</v>
      </c>
      <c r="F14" s="13" t="str">
        <f t="shared" ca="1" si="4"/>
        <v>LE_08_02_REC310_IMG05n.jpg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LE_08_02_REC310_IMG05a.jpg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c r="O14" s="2" t="str">
        <f>'Definición técnica de imagenes'!A22</f>
        <v>F6</v>
      </c>
    </row>
    <row r="15" spans="1:16" s="11" customFormat="1" ht="40.5" x14ac:dyDescent="0.25">
      <c r="A15" s="12" t="str">
        <f t="shared" si="3"/>
        <v>IMG06</v>
      </c>
      <c r="B15" s="62" t="s">
        <v>193</v>
      </c>
      <c r="C15" s="20" t="str">
        <f t="shared" si="0"/>
        <v>Recurso F7</v>
      </c>
      <c r="D15" s="63" t="s">
        <v>189</v>
      </c>
      <c r="E15" s="63" t="s">
        <v>155</v>
      </c>
      <c r="F15" s="13" t="str">
        <f t="shared" ca="1" si="4"/>
        <v>LE_08_02_REC310_IMG06n.jpg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LE_08_02_REC310_IMG06a.jpg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c r="O15" s="2" t="str">
        <f>'Definición técnica de imagenes'!A24</f>
        <v>F6B</v>
      </c>
    </row>
    <row r="16" spans="1:16" s="11" customFormat="1" ht="81" x14ac:dyDescent="0.3">
      <c r="A16" s="12" t="str">
        <f t="shared" si="3"/>
        <v>IMG07</v>
      </c>
      <c r="B16" s="62" t="s">
        <v>194</v>
      </c>
      <c r="C16" s="20" t="str">
        <f t="shared" si="0"/>
        <v>Recurso F7</v>
      </c>
      <c r="D16" s="63" t="s">
        <v>189</v>
      </c>
      <c r="E16" s="63" t="s">
        <v>155</v>
      </c>
      <c r="F16" s="13" t="str">
        <f t="shared" ca="1" si="4"/>
        <v>LE_08_02_REC310_IMG07n.jpg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LE_08_02_REC310_IMG07a.jpg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8"/>
      <c r="O16" s="2" t="str">
        <f>'Definición técnica de imagenes'!A25</f>
        <v>F7</v>
      </c>
    </row>
    <row r="17" spans="1:15" s="11" customFormat="1" ht="40.5" x14ac:dyDescent="0.25">
      <c r="A17" s="12" t="str">
        <f t="shared" si="3"/>
        <v>IMG08</v>
      </c>
      <c r="B17" s="62" t="s">
        <v>195</v>
      </c>
      <c r="C17" s="20" t="str">
        <f t="shared" si="0"/>
        <v>Recurso F7</v>
      </c>
      <c r="D17" s="63" t="s">
        <v>189</v>
      </c>
      <c r="E17" s="63" t="s">
        <v>155</v>
      </c>
      <c r="F17" s="13" t="str">
        <f t="shared" ca="1" si="4"/>
        <v>LE_08_02_REC310_IMG08n.jpg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LE_08_02_REC310_IMG08a.jpg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6"/>
      <c r="O17" s="2" t="str">
        <f>'Definición técnica de imagenes'!A27</f>
        <v>F7B</v>
      </c>
    </row>
    <row r="18" spans="1:15" s="11" customFormat="1" ht="108" x14ac:dyDescent="0.25">
      <c r="A18" s="12" t="str">
        <f t="shared" si="3"/>
        <v>IMG09</v>
      </c>
      <c r="B18" s="62" t="s">
        <v>196</v>
      </c>
      <c r="C18" s="20" t="str">
        <f t="shared" si="0"/>
        <v>Recurso F7</v>
      </c>
      <c r="D18" s="63" t="s">
        <v>189</v>
      </c>
      <c r="E18" s="63" t="s">
        <v>155</v>
      </c>
      <c r="F18" s="13" t="str">
        <f t="shared" ca="1" si="4"/>
        <v>LE_08_02_REC310_IMG09n.jpg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LE_08_02_REC310_IMG09a.jpg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6"/>
      <c r="O18" s="2" t="str">
        <f>'Definición técnica de imagenes'!A30</f>
        <v>F8</v>
      </c>
    </row>
    <row r="19" spans="1:15" s="11" customFormat="1" ht="40.5" x14ac:dyDescent="0.3">
      <c r="A19" s="12" t="str">
        <f t="shared" ref="A19:A50" si="6">IF(OR(B19&lt;&gt;"",J19&lt;&gt;""),CONCATENATE(LEFT(A18,3),IF(MID(A18,4,2)+1&lt;10,CONCATENATE("0",MID(A18,4,2)+1),MID(A18,4,2)+1)),"")</f>
        <v>IMG10</v>
      </c>
      <c r="B19" s="62" t="s">
        <v>197</v>
      </c>
      <c r="C19" s="20" t="str">
        <f t="shared" si="0"/>
        <v>Recurso F7</v>
      </c>
      <c r="D19" s="63" t="s">
        <v>189</v>
      </c>
      <c r="E19" s="63" t="s">
        <v>155</v>
      </c>
      <c r="F19" s="13" t="str">
        <f t="shared" ca="1" si="4"/>
        <v>LE_08_02_REC310_IMG10n.jpg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LE_08_02_REC310_IMG10a.jpg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8"/>
      <c r="O19" s="2" t="str">
        <f>'Definición técnica de imagenes'!A31</f>
        <v>F10</v>
      </c>
    </row>
    <row r="20" spans="1:15" s="11" customFormat="1" ht="94.5" x14ac:dyDescent="0.25">
      <c r="A20" s="12" t="str">
        <f t="shared" si="6"/>
        <v>IMG11</v>
      </c>
      <c r="B20" s="62" t="s">
        <v>198</v>
      </c>
      <c r="C20" s="20" t="str">
        <f t="shared" si="0"/>
        <v>Recurso F7</v>
      </c>
      <c r="D20" s="63" t="s">
        <v>189</v>
      </c>
      <c r="E20" s="63" t="s">
        <v>155</v>
      </c>
      <c r="F20" s="13" t="str">
        <f t="shared" ca="1" si="4"/>
        <v>LE_08_02_REC310_IMG11n.jpg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LE_08_02_REC310_IMG11a.jpg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2015-10-20T20:50:43Z</dcterms:modified>
</cp:coreProperties>
</file>