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460" windowHeight="1196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A15"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<sst xmlns="http://schemas.openxmlformats.org/spreadsheetml/2006/main" count="391" uniqueCount="206">
  <si>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</si>
  <si>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</si>
  <si>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</si>
  <si>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</si>
  <si>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</si>
  <si>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</si>
  <si>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</si>
  <si>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</si>
  <si>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</si>
  <si>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</si>
  <si>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</si>
  <si>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</si>
  <si>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</si>
  <si>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</si>
  <si>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</si>
  <si>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</si>
  <si>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</si>
  <si>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</si>
  <si>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</si>
  <si>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</si>
  <si>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</si>
  <si>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</si>
  <si>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</si>
  <si>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</si>
  <si>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</si>
  <si>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</si>
  <si>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</si>
  <si>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</si>
  <si>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</si>
  <si>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</si>
  <si>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</si>
  <si>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</si>
  <si>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</si>
  <si>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</si>
  <si>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</si>
  <si>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</si>
  <si>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</si>
  <si>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</si>
  <si>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</si>
  <si>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</si>
  <si>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</si>
  <si>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</si>
  <si>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</si>
  <si>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</si>
  <si>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</si>
  <si>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</si>
  <si>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</si>
  <si>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</si>
  <si>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</si>
  <si>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</si>
  <si>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</si>
  <si>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</si>
  <si>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</si>
  <si>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</si>
  <si>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</si>
  <si>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</si>
  <si>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</si>
  <si>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</si>
  <si>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</si>
  <si>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</si>
  <si>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</si>
  <si>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</si>
  <si>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</si>
  <si>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</si>
  <si>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</si>
  <si>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</si>
  <si>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</si>
  <si>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</si>
  <si>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</si>
  <si>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</si>
  <si>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</si>
  <si>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</si>
  <si>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</si>
  <si>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</si>
  <si>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</si>
  <si>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</si>
  <si>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</si>
  <si>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</si>
  <si>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</si>
  <si>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</si>
  <si>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</si>
  <si>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</si>
  <si>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</si>
  <si>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</si>
  <si>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</si>
  <si>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</si>
  <si>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</si>
  <si>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</si>
  <si>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</si>
  <si>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</si>
  <si>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</si>
  <si>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</si>
  <si>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</si>
  <si>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</si>
  <si>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</si>
  <si>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</si>
  <si>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</si>
  <si>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</si>
  <si>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</si>
  <si>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</si>
  <si>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</si>
  <si>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</si>
  <si>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</si>
  <si>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</si>
  <si>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</si>
  <si>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</si>
  <si>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</si>
  <si>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</si>
  <si>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</si>
  <si>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</si>
  <si>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</si>
  <si>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</si>
  <si>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</si>
  <si>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</si>
  <si>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</si>
  <si>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</si>
  <si>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</si>
  <si>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</si>
  <si>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</si>
  <si>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</si>
  <si>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</si>
  <si>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</si>
  <si>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</si>
  <si>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</si>
  <si>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</si>
  <si>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</si>
  <si>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</si>
  <si>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</si>
  <si>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</si>
  <si>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</si>
  <si>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</si>
  <si>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</si>
  <si>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</si>
  <si>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</si>
  <si>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</si>
  <si>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</si>
  <si>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</si>
  <si>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</si>
  <si>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</si>
  <si>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</si>
  <si>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</si>
  <si>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</si>
  <si>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</si>
  <si>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</si>
  <si>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</si>
  <si>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</si>
  <si>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</si>
  <si>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</si>
  <si>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</si>
  <si>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</si>
  <si>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</si>
  <si>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</si>
  <si>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</si>
  <si>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</si>
  <si>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</si>
  <si>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</si>
  <si>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</si>
  <si>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</si>
  <si>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</si>
  <si>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</si>
  <si>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</si>
  <si>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</si>
  <si>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</si>
  <si>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</si>
  <si>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</si>
  <si>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</si>
  <si>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</si>
  <si>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</si>
  <si>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</si>
  <si>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</si>
  <si>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</si>
  <si>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</si>
  <si>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</si>
  <si>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</si>
  <si>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</si>
  <si>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</si>
  <si>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</si>
  <si>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</si>
  <si>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</si>
  <si>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</si>
  <si>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</si>
  <si>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</si>
  <si>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</si>
  <si>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</si>
  <si>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</si>
  <si>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</si>
  <si>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</si>
  <si>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HISTORIOGRAFÍA</t>
  </si>
  <si>
    <t>MARCO CARDONA</t>
  </si>
  <si>
    <t>LE_09_03_REC320</t>
  </si>
  <si>
    <t>SHUTTER: 197354864</t>
  </si>
  <si>
    <t>Fotografía</t>
  </si>
  <si>
    <t>Ilustración de hombre detrás de unas barras de estadística.</t>
  </si>
  <si>
    <t>Shutter: 314331446</t>
  </si>
  <si>
    <t>Un hombre y una mujer hablando en una cancha de tenis.</t>
  </si>
  <si>
    <t>INTERVENIR CON LOS SIGUIENTES GLOBOS DE TEXTO: MUCHACHO: Supe que vendrá una nueva entrenadora. MUCHACHA: Ella vendrá cuando finalice la temporada.</t>
  </si>
  <si>
    <t>Shutter: 197851184</t>
  </si>
  <si>
    <t>Una joven y un joven hablando</t>
  </si>
  <si>
    <t>INTERVENIR CON LOS SIGUIENTES GLOBOS DE TEXTO: MUCHACHA: ¿Por qué invitaste a Juan a nuestro grupo? MUCHACHO: Él es tan trabajador como tú eres imaginativa.</t>
  </si>
  <si>
    <t>Shutter: 170249921</t>
  </si>
  <si>
    <t>Un hombre en una barca, hablando por teléfono junto a una mujer de vestido azul que lo mira con gesto de disgusto.</t>
  </si>
  <si>
    <t>Shutter: 17789413</t>
  </si>
  <si>
    <t>Fotografía de bailarines de flamenco a contraluz.</t>
  </si>
  <si>
    <t>Shutter: 199759229</t>
  </si>
  <si>
    <t>Grupo de personas viendo un partido de fútbol en televisión.</t>
  </si>
  <si>
    <t>INTERVENIR CON LOS SIGUIENTES BOCADILLOS: PARA UNA DE LAS MUJERES QUE ESTÁ A LA IZQUIERDA DE LA IMAGEN: A mí me gustaría que empataran. PARA LA MUJER DE LA DERECHA: Si empatan, ambos equipos salen del torneo.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</si>
</sst>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F1" zoomScale="120" zoomScaleNormal="120" zoomScalePageLayoutView="120" workbookViewId="0">
      <pane ySplit="9" topLeftCell="A15" activePane="bottomLeft" state="frozen"/>
      <selection pane="bottomLeft" activeCell="K15" sqref="K15"/>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M6A</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9</v>
      </c>
      <c r="D3" s="88"/>
      <c r="F3" s="80">
        <v>42390</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77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M6A</v>
      </c>
      <c r="F9" s="57" t="s">
        <v>61</v>
      </c>
      <c r="G9" s="57" t="s">
        <v>59</v>
      </c>
      <c r="H9" s="57" t="s">
        <v>60</v>
      </c>
      <c r="I9" s="57" t="s">
        <v>114</v>
      </c>
      <c r="J9" s="18" t="s">
        <v>6</v>
      </c>
      <c r="K9" s="19" t="s">
        <v>7</v>
      </c>
      <c r="O9" s="2" t="str">
        <f>'Definición técnica de imagenes'!A11</f>
        <v>M10B</v>
      </c>
    </row>
    <row r="10" spans="1:16" s="11" customFormat="1" ht="26">
      <c r="A10" s="12" t="str">
        <f>IF(OR(B10&lt;&gt;"",J10&lt;&gt;""),"IMG01","")</f>
        <v>IMG01</v>
      </c>
      <c r="B10" s="62" t="s">
        <v>190</v>
      </c>
      <c r="C10" s="20" t="str">
        <f t="shared" ref="C10:C41" si="0">IF(OR(B10&lt;&gt;"",J10&lt;&gt;""),IF($G$4="Recurso",CONCATENATE($G$4," ",$G$5),$G$4),"")</f>
        <v>Recurso M6A</v>
      </c>
      <c r="D10" s="63" t="s">
        <v>191</v>
      </c>
      <c r="E10" s="63" t="s">
        <v>155</v>
      </c>
      <c r="F10" s="13" t="str">
        <f t="shared" ref="F10" ca="1" si="1">IF(OR(B10&lt;&gt;"",J10&lt;&gt;""),CONCATENATE($C$7,"_",$A10,IF($G$4="Cuaderno de Estudio","_small",CONCATENATE(IF(I10="","","n"),IF(LEFT($G$5,1)="F",".jpg",".png")))),"")</f>
        <v>LE_09_03_REC320_IMG01n.png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LE_09_03_REC320_IMG01a.png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c r="O10" s="2" t="str">
        <f>'Definición técnica de imagenes'!A12</f>
        <v>M12D</v>
      </c>
    </row>
    <row r="11" spans="1:16" s="11" customFormat="1" ht="84" customHeight="1">
      <c r="A11" s="12" t="str">
        <f t="shared" ref="A11:A18" si="3">IF(OR(B11&lt;&gt;"",J11&lt;&gt;""),CONCATENATE(LEFT(A10,3),IF(MID(A10,4,2)+1&lt;10,CONCATENATE("0",MID(A10,4,2)+1))),"")</f>
        <v>IMG02</v>
      </c>
      <c r="B11" s="62" t="s">
        <v>193</v>
      </c>
      <c r="C11" s="20" t="str">
        <f t="shared" si="0"/>
        <v>Recurso M6A</v>
      </c>
      <c r="D11" s="63" t="s">
        <v>191</v>
      </c>
      <c r="E11" s="63" t="s">
        <v>155</v>
      </c>
      <c r="F11" s="13" t="str">
        <f t="shared" ref="F11:F74" ca="1" si="4">IF(OR(B11&lt;&gt;"",J11&lt;&gt;""),CONCATENATE($C$7,"_",$A11,IF($G$4="Cuaderno de Estudio","_small",CONCATENATE(IF(I11="","","n"),IF(LEFT($G$5,1)="F",".jpg",".png")))),"")</f>
        <v>LE_09_03_REC320_IMG02n.png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LE_09_03_REC320_IMG02a.png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194</v>
      </c>
      <c r="K11" s="65" t="s">
        <v>195</v>
      </c>
      <c r="O11" s="2" t="str">
        <f>'Definición técnica de imagenes'!A13</f>
        <v>M101</v>
      </c>
    </row>
    <row r="12" spans="1:16" s="11" customFormat="1" ht="78">
      <c r="A12" s="12" t="str">
        <f t="shared" si="3"/>
        <v>IMG03</v>
      </c>
      <c r="B12" s="62" t="s">
        <v>196</v>
      </c>
      <c r="C12" s="20" t="str">
        <f t="shared" si="0"/>
        <v>Recurso M6A</v>
      </c>
      <c r="D12" s="63" t="s">
        <v>191</v>
      </c>
      <c r="E12" s="63" t="s">
        <v>155</v>
      </c>
      <c r="F12" s="13" t="str">
        <f t="shared" ca="1" si="4"/>
        <v>LE_09_03_REC320_IMG03n.png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LE_09_03_REC320_IMG03a.png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197</v>
      </c>
      <c r="K12" s="64" t="s">
        <v>198</v>
      </c>
      <c r="O12" s="2" t="str">
        <f>'Definición técnica de imagenes'!A18</f>
        <v>Diaporama F1</v>
      </c>
    </row>
    <row r="13" spans="1:16" s="11" customFormat="1" ht="39">
      <c r="A13" s="12" t="str">
        <f t="shared" si="3"/>
        <v>IMG04</v>
      </c>
      <c r="B13" s="62" t="s">
        <v>199</v>
      </c>
      <c r="C13" s="20" t="str">
        <f t="shared" si="0"/>
        <v>Recurso M6A</v>
      </c>
      <c r="D13" s="63" t="s">
        <v>191</v>
      </c>
      <c r="E13" s="63" t="s">
        <v>155</v>
      </c>
      <c r="F13" s="13" t="str">
        <f t="shared" ca="1" si="4"/>
        <v>LE_09_03_REC320_IMG04n.png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LE_09_03_REC320_IMG04a.png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200</v>
      </c>
      <c r="K13" s="64"/>
      <c r="O13" s="2" t="str">
        <f>'Definición técnica de imagenes'!A19</f>
        <v>F4</v>
      </c>
    </row>
    <row r="14" spans="1:16" s="11" customFormat="1" ht="26">
      <c r="A14" s="12" t="str">
        <f t="shared" si="3"/>
        <v>IMG05</v>
      </c>
      <c r="B14" s="62" t="s">
        <v>201</v>
      </c>
      <c r="C14" s="20" t="str">
        <f t="shared" si="0"/>
        <v>Recurso M6A</v>
      </c>
      <c r="D14" s="63" t="s">
        <v>191</v>
      </c>
      <c r="E14" s="63" t="s">
        <v>155</v>
      </c>
      <c r="F14" s="13" t="str">
        <f t="shared" ca="1" si="4"/>
        <v>LE_09_03_REC320_IMG05n.png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LE_09_03_REC320_IMG05a.png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202</v>
      </c>
      <c r="K14" s="64"/>
      <c r="O14" s="2" t="str">
        <f>'Definición técnica de imagenes'!A22</f>
        <v>F6</v>
      </c>
    </row>
    <row r="15" spans="1:16" s="11" customFormat="1" ht="101" customHeight="1">
      <c r="A15" s="12" t="str">
        <f t="shared" si="3"/>
        <v>IMG06</v>
      </c>
      <c r="B15" s="62" t="s">
        <v>203</v>
      </c>
      <c r="C15" s="20" t="str">
        <f t="shared" si="0"/>
        <v>Recurso M6A</v>
      </c>
      <c r="D15" s="63" t="s">
        <v>191</v>
      </c>
      <c r="E15" s="63" t="s">
        <v>155</v>
      </c>
      <c r="F15" s="13" t="str">
        <f t="shared" ca="1" si="4"/>
        <v>LE_09_03_REC320_IMG06n.png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LE_09_03_REC320_IMG06a.png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204</v>
      </c>
      <c r="K15" s="66" t="s">
        <v>205</v>
      </c>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2016-01-21T21:19:39Z</dcterms:modified>
</cp:coreProperties>
</file>