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380" windowHeight="112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<sst xmlns="http://schemas.openxmlformats.org/spreadsheetml/2006/main" count="374" uniqueCount="196">
  <si>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</si>
  <si>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</si>
  <si>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</si>
  <si>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</si>
  <si>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</si>
  <si>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</si>
  <si>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</si>
  <si>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</si>
  <si>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</si>
  <si>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</si>
  <si>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</si>
  <si>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</si>
  <si>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</si>
  <si>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</si>
  <si>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</si>
  <si>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</si>
  <si>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</si>
  <si>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</si>
  <si>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</si>
  <si>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</si>
  <si>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</si>
  <si>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</si>
  <si>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</si>
  <si>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</si>
  <si>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</si>
  <si>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</si>
  <si>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</si>
  <si>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</si>
  <si>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</si>
  <si>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</si>
  <si>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</si>
  <si>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</si>
  <si>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</si>
  <si>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</si>
  <si>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</si>
  <si>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</si>
  <si>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</si>
  <si>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</si>
  <si>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</si>
  <si>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</si>
  <si>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</si>
  <si>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</si>
  <si>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</si>
  <si>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</si>
  <si>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</si>
  <si>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</si>
  <si>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</si>
  <si>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</si>
  <si>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</si>
  <si>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</si>
  <si>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</si>
  <si>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</si>
  <si>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</si>
  <si>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</si>
  <si>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</si>
  <si>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</si>
  <si>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</si>
  <si>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</si>
  <si>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</si>
  <si>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</si>
  <si>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</si>
  <si>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</si>
  <si>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</si>
  <si>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</si>
  <si>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</si>
  <si>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</si>
  <si>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</si>
  <si>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</si>
  <si>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</si>
  <si>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</si>
  <si>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</si>
  <si>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</si>
  <si>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</si>
  <si>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</si>
  <si>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</si>
  <si>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</si>
  <si>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</si>
  <si>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</si>
  <si>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</si>
  <si>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</si>
  <si>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</si>
  <si>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</si>
  <si>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</si>
  <si>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</si>
  <si>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</si>
  <si>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</si>
  <si>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</si>
  <si>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</si>
  <si>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</si>
  <si>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</si>
  <si>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</si>
  <si>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</si>
  <si>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</si>
  <si>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</si>
  <si>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</si>
  <si>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</si>
  <si>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</si>
  <si>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</si>
  <si>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</si>
  <si>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</si>
  <si>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</si>
  <si>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</si>
  <si>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</si>
  <si>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</si>
  <si>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</si>
  <si>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</si>
  <si>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</si>
  <si>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</si>
  <si>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</si>
  <si>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</si>
  <si>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</si>
  <si>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</si>
  <si>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</si>
  <si>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</si>
  <si>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</si>
  <si>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</si>
  <si>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</si>
  <si>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</si>
  <si>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</si>
  <si>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</si>
  <si>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</si>
  <si>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</si>
  <si>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</si>
  <si>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</si>
  <si>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</si>
  <si>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</si>
  <si>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</si>
  <si>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</si>
  <si>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</si>
  <si>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</si>
  <si>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</si>
  <si>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</si>
  <si>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</si>
  <si>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</si>
  <si>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</si>
  <si>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</si>
  <si>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</si>
  <si>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</si>
  <si>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</si>
  <si>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</si>
  <si>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</si>
  <si>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</si>
  <si>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</si>
  <si>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</si>
  <si>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</si>
  <si>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</si>
  <si>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</si>
  <si>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</si>
  <si>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</si>
  <si>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</si>
  <si>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</si>
  <si>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</si>
  <si>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</si>
  <si>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</si>
  <si>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</si>
  <si>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</si>
  <si>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</si>
  <si>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</si>
  <si>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</si>
  <si>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</si>
  <si>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</si>
  <si>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</si>
  <si>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</si>
  <si>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</si>
  <si>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</si>
  <si>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</si>
  <si>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</si>
  <si>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</si>
  <si>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</si>
  <si>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</si>
  <si>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</si>
  <si>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</si>
  <si>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</si>
  <si>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</si>
  <si>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</si>
  <si>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</si>
  <si>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</si>
  <si>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</si>
  <si>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</si>
  <si>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</si>
  <si>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</si>
  <si>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</si>
  <si>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</si>
  <si>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</si>
  <si>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</si>
  <si>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</si>
  <si>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</si>
  <si>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</si>
  <si>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 la Conquista y la Colonia</t>
  </si>
  <si>
    <t>Marco Cardona</t>
  </si>
  <si>
    <t>http://aulaplaneta.planetasaber.com/encyclopedia/default.asp?idpack=9&amp;idpil=000H1O01&amp;ruta=Buscador</t>
  </si>
  <si>
    <t>Fotografía</t>
  </si>
  <si>
    <t>Escenas de la Conquista de México en el códice comillas.</t>
  </si>
  <si>
    <t>Enlace GEP</t>
  </si>
  <si>
    <t>http://aulaplaneta.planetasaber.com/encyclopedia/default.asp?idpack=9&amp;idpil=0000ML01&amp;ruta=Buscador</t>
  </si>
  <si>
    <t>Retrato de sor Juana Inés de Cruz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</si>
</sst>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0" sqref="B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F13</v>
      </c>
    </row>
    <row r="2" spans="1:16" ht="15.7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c r="A3" s="1"/>
      <c r="B3" s="4" t="s">
        <v>8</v>
      </c>
      <c r="C3" s="87">
        <v>9</v>
      </c>
      <c r="D3" s="88"/>
      <c r="F3" s="80">
        <v>42332</v>
      </c>
      <c r="G3" s="81"/>
      <c r="H3" s="58"/>
      <c r="I3" s="38"/>
      <c r="J3" s="14"/>
      <c r="L3" s="2" t="s">
        <v>155</v>
      </c>
      <c r="M3" s="2" t="str">
        <f ca="1">IF($N3&lt;COUNTIF('Definición técnica de imagenes'!$A$3:$A$102,$G$5),OFFSET('Definición técnica de imagenes'!$A$1,MATCH($G$5,'Definición técnica de imagenes'!$A$1:$A$104,0)-1+$N3,1,1,1),"")</f>
        <v>Doble</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189</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73" customHeight="1">
      <c r="A10" s="12" t="str">
        <f>IF(OR(B10&lt;&gt;"",J10&lt;&gt;""),"IMG01","")</f>
        <v>IMG01</v>
      </c>
      <c r="B10" s="62" t="s">
        <v>190</v>
      </c>
      <c r="C10" s="20" t="str">
        <f t="shared" ref="C10:C41" si="0">IF(OR(B10&lt;&gt;"",J10&lt;&gt;""),IF($G$4="Recurso",CONCATENATE($G$4," ",$G$5),$G$4),"")</f>
        <v>Recurso F13</v>
      </c>
      <c r="D10" s="63" t="s">
        <v>191</v>
      </c>
      <c r="E10" s="63" t="s">
        <v>153</v>
      </c>
      <c r="F10" s="13" t="str">
        <f t="shared" ref="F10" ca="1" si="1">IF(OR(B10&lt;&gt;"",J10&lt;&gt;""),CONCATENATE($C$7,"_",$A10,IF($G$4="Cuaderno de Estudio","_small",CONCATENATE(IF(I10="","","n"),IF(LEFT($G$5,1)="F",".jpg",".png")))),"")</f>
        <v>CN_08_01_REC10_IMG01n.jpg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CN_08_01_REC10_IMG01a.jpg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192</v>
      </c>
      <c r="K10" s="64" t="s">
        <v>193</v>
      </c>
      <c r="O10" s="2" t="str">
        <f>'Definición técnica de imagenes'!A12</f>
        <v>M12D</v>
      </c>
    </row>
    <row r="11" spans="1:16" s="11" customFormat="1" ht="76" customHeight="1">
      <c r="A11" s="12" t="str">
        <f t="shared" ref="A11:A18" si="3">IF(OR(B11&lt;&gt;"",J11&lt;&gt;""),CONCATENATE(LEFT(A10,3),IF(MID(A10,4,2)+1&lt;10,CONCATENATE("0",MID(A10,4,2)+1))),"")</f>
        <v>IMG02</v>
      </c>
      <c r="B11" s="62" t="s">
        <v>194</v>
      </c>
      <c r="C11" s="20" t="str">
        <f t="shared" si="0"/>
        <v>Recurso F13</v>
      </c>
      <c r="D11" s="63" t="s">
        <v>191</v>
      </c>
      <c r="E11" s="63" t="s">
        <v>153</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195</v>
      </c>
      <c r="K11" s="65" t="s">
        <v>193</v>
      </c>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1.75">
      <c r="A44" s="54" t="s">
        <v>111</v>
      </c>
      <c r="B44" s="54"/>
      <c r="C44" s="55" t="s">
        <v>130</v>
      </c>
      <c r="D44" s="56" t="s">
        <v>162</v>
      </c>
      <c r="E44" s="55"/>
      <c r="F44" s="55"/>
    </row>
    <row r="45" spans="1:9">
      <c r="A45" s="54" t="s">
        <v>112</v>
      </c>
      <c r="B45" s="54"/>
      <c r="C45" s="55" t="s">
        <v>131</v>
      </c>
      <c r="D45" s="56" t="s">
        <v>132</v>
      </c>
      <c r="E45" s="55"/>
      <c r="F45" s="55"/>
    </row>
    <row r="46" spans="1:9" ht="47.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2015-11-24T16:58:38Z</dcterms:modified>
</cp:coreProperties>
</file>