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2_CO\MOTORES Y SOLICITUDES 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2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2" i="1"/>
  <c r="G12" i="1" s="1"/>
  <c r="H11" i="1"/>
  <c r="K45" i="2"/>
  <c r="J21" i="2"/>
  <c r="I21" i="2"/>
  <c r="H21" i="2"/>
  <c r="D17" i="2"/>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H12" i="1" s="1"/>
  <c r="I10" i="1"/>
  <c r="C10" i="1"/>
  <c r="A10" i="1"/>
  <c r="M8" i="1"/>
  <c r="M7" i="1"/>
  <c r="M6" i="1"/>
  <c r="M5" i="1"/>
  <c r="F5" i="1"/>
  <c r="M4" i="1"/>
  <c r="M3" i="1"/>
  <c r="M2" i="1"/>
  <c r="M1" i="1"/>
  <c r="E9" i="1" s="1"/>
  <c r="F11" i="1" l="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<sst xmlns="http://schemas.openxmlformats.org/spreadsheetml/2006/main" count="382" uniqueCount="197">
  <si>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</si>
  <si>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</si>
  <si>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</si>
  <si>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</si>
  <si>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</si>
  <si>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</si>
  <si>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</si>
  <si>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</si>
  <si>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</si>
  <si>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</si>
  <si>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</si>
  <si>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</si>
  <si>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</si>
  <si>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</si>
  <si>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</si>
  <si>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</si>
  <si>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</si>
  <si>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</si>
  <si>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</si>
  <si>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</si>
  <si>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</si>
  <si>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</si>
  <si>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</si>
  <si>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</si>
  <si>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</si>
  <si>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</si>
  <si>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</si>
  <si>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</si>
  <si>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</si>
  <si>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</si>
  <si>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</si>
  <si>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</si>
  <si>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</si>
  <si>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</si>
  <si>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</si>
  <si>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</si>
  <si>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</si>
  <si>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</si>
  <si>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</si>
  <si>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</si>
  <si>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</si>
  <si>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</si>
  <si>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</si>
  <si>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</si>
  <si>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</si>
  <si>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</si>
  <si>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</si>
  <si>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</si>
  <si>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</si>
  <si>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</si>
  <si>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</si>
  <si>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</si>
  <si>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</si>
  <si>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</si>
  <si>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</si>
  <si>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</si>
  <si>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</si>
  <si>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</si>
  <si>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</si>
  <si>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</si>
  <si>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</si>
  <si>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</si>
  <si>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</si>
  <si>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</si>
  <si>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</si>
  <si>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</si>
  <si>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</si>
  <si>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</si>
  <si>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</si>
  <si>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</si>
  <si>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</si>
  <si>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</si>
  <si>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</si>
  <si>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</si>
  <si>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</si>
  <si>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</si>
  <si>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</si>
  <si>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</si>
  <si>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</si>
  <si>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</si>
  <si>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</si>
  <si>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</si>
  <si>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</si>
  <si>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</si>
  <si>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</si>
  <si>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</si>
  <si>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</si>
  <si>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</si>
  <si>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</si>
  <si>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</si>
  <si>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</si>
  <si>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</si>
  <si>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</si>
  <si>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</si>
  <si>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</si>
  <si>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</si>
  <si>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</si>
  <si>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</si>
  <si>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</si>
  <si>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</si>
  <si>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</si>
  <si>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</si>
  <si>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</si>
  <si>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</si>
  <si>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</si>
  <si>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</si>
  <si>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</si>
  <si>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</si>
  <si>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</si>
  <si>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</si>
  <si>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</si>
  <si>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</si>
  <si>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</si>
  <si>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</si>
  <si>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</si>
  <si>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</si>
  <si>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</si>
  <si>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</si>
  <si>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</si>
  <si>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</si>
  <si>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</si>
  <si>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</si>
  <si>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</si>
  <si>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</si>
  <si>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</si>
  <si>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</si>
  <si>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</si>
  <si>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</si>
  <si>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</si>
  <si>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</si>
  <si>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</si>
  <si>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</si>
  <si>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</si>
  <si>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</si>
  <si>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</si>
  <si>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</si>
  <si>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</si>
  <si>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</si>
  <si>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</si>
  <si>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</si>
  <si>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</si>
  <si>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</si>
  <si>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</si>
  <si>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</si>
  <si>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</si>
  <si>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</si>
  <si>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</si>
  <si>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</si>
  <si>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</si>
  <si>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</si>
  <si>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</si>
  <si>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</si>
  <si>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</si>
  <si>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</si>
  <si>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</si>
  <si>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</si>
  <si>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</si>
  <si>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</si>
  <si>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</si>
  <si>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</si>
  <si>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</si>
  <si>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</si>
  <si>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</si>
  <si>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</si>
  <si>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</si>
  <si>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</si>
  <si>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</si>
  <si>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</si>
  <si>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</si>
  <si>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</si>
  <si>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</si>
  <si>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</si>
  <si>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</si>
  <si>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</si>
  <si>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</si>
  <si>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</si>
  <si>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</si>
  <si>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</si>
  <si>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</si>
  <si>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</si>
  <si>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</si>
  <si>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</si>
  <si>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</si>
  <si>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</si>
  <si>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</si>
  <si>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</si>
  <si>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</si>
  <si>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LE_08_02_REC220</t>
  </si>
  <si>
    <t>Fotografía</t>
  </si>
  <si>
    <t>Calle alumbrada con mucha luz.</t>
  </si>
  <si>
    <t>Niños dandole un beso a su mamá.</t>
  </si>
  <si>
    <t>Niños jugando a las canicas en un parque.</t>
  </si>
  <si>
    <t>Imagen de un doctor sosteniendo un  caleidoscopio .</t>
  </si>
  <si>
    <t>Familia reunida compartiendo una comida.</t>
  </si>
  <si>
    <t>Grupo de jóvenes gritamdo de emoción.</t>
  </si>
  <si>
    <t>La literatura colombiana de la Colonia</t>
  </si>
  <si>
    <t>Luz Amparo Rubiano Acosta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</si>
</sst>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sel="22" val="1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6"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C5" sqref="C5:D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M6A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42243</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195</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196</v>
      </c>
      <c r="D5" s="90"/>
      <c r="E5" s="5"/>
      <c r="F5" s="37" t="str">
        <f>IF(G4="Recurso","Motor del recurso","")</f>
        <v>Motor del recurso</v>
      </c>
      <c r="G5" s="61" t="s">
        <v>77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M6A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56353783</v>
      </c>
      <c r="C10" s="20" t="str">
        <f t="shared" ref="C10:C41" si="0">IF(OR(B10&lt;&gt;"",J10&lt;&gt;""),IF($G$4="Recurso",CONCATENATE($G$4," ",$G$5),$G$4),"")</f>
        <v>Recurso M6A</v>
      </c>
      <c r="D10" s="63" t="s">
        <v>188</v>
      </c>
      <c r="E10" s="63" t="s">
        <v>155</v>
      </c>
      <c r="F10" s="13" t="str">
        <f t="shared" ref="F10" ca="1" si="1">IF(OR(B10&lt;&gt;"",J10&lt;&gt;""),CONCATENATE($C$7,"_",$A10,IF($G$4="Cuaderno de Estudio","_small",CONCATENATE(IF(I10="","","n"),IF(LEFT($G$5,1)="F",".jpg",".png")))),"")</f>
        <v>LE_08_02_REC220_IMG01n.png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LE_08_02_REC220_IMG01a.png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189</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216533146</v>
      </c>
      <c r="C11" s="20" t="str">
        <f t="shared" si="0"/>
        <v>Recurso M6A</v>
      </c>
      <c r="D11" s="63" t="s">
        <v>188</v>
      </c>
      <c r="E11" s="63" t="s">
        <v>155</v>
      </c>
      <c r="F11" s="13" t="str">
        <f t="shared" ref="F11:F74" ca="1" si="4">IF(OR(B11&lt;&gt;"",J11&lt;&gt;""),CONCATENATE($C$7,"_",$A11,IF($G$4="Cuaderno de Estudio","_small",CONCATENATE(IF(I11="","","n"),IF(LEFT($G$5,1)="F",".jpg",".png")))),"")</f>
        <v>LE_08_02_REC220_IMG02n.png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LE_08_02_REC220_IMG02a.png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190</v>
      </c>
      <c r="K11" s="65"/>
      <c r="O11" s="2" t="str">
        <f>'Definición técnica de imagenes'!A13</f>
        <v>M101</v>
      </c>
    </row>
    <row r="12" spans="1:16" s="11" customFormat="1" ht="27" x14ac:dyDescent="0.25">
      <c r="A12" s="12" t="str">
        <f t="shared" si="3"/>
        <v>IMG03</v>
      </c>
      <c r="B12" s="62">
        <v>160746797</v>
      </c>
      <c r="C12" s="20" t="str">
        <f t="shared" si="0"/>
        <v>Recurso M6A</v>
      </c>
      <c r="D12" s="63" t="s">
        <v>188</v>
      </c>
      <c r="E12" s="63" t="s">
        <v>155</v>
      </c>
      <c r="F12" s="13" t="str">
        <f t="shared" ca="1" si="4"/>
        <v>LE_08_02_REC220_IMG03n.png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LE_08_02_REC220_IMG03a.png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c r="O12" s="2" t="str">
        <f>'Definición técnica de imagenes'!A18</f>
        <v>Diaporama F1</v>
      </c>
    </row>
    <row r="13" spans="1:16" s="11" customFormat="1" ht="27" x14ac:dyDescent="0.25">
      <c r="A13" s="12" t="str">
        <f t="shared" si="3"/>
        <v>IMG04</v>
      </c>
      <c r="B13" s="62">
        <v>131746163</v>
      </c>
      <c r="C13" s="20" t="str">
        <f t="shared" si="0"/>
        <v>Recurso M6A</v>
      </c>
      <c r="D13" s="63" t="s">
        <v>188</v>
      </c>
      <c r="E13" s="63" t="s">
        <v>155</v>
      </c>
      <c r="F13" s="13" t="str">
        <f t="shared" ca="1" si="4"/>
        <v>LE_08_02_REC220_IMG04n.png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LE_08_02_REC220_IMG04a.png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192</v>
      </c>
      <c r="K13" s="64"/>
      <c r="O13" s="2" t="str">
        <f>'Definición técnica de imagenes'!A19</f>
        <v>F4</v>
      </c>
    </row>
    <row r="14" spans="1:16" s="11" customFormat="1" x14ac:dyDescent="0.25">
      <c r="A14" s="12" t="str">
        <f t="shared" si="3"/>
        <v>IMG05</v>
      </c>
      <c r="B14" s="62">
        <v>185936447</v>
      </c>
      <c r="C14" s="20" t="str">
        <f t="shared" si="0"/>
        <v>Recurso M6A</v>
      </c>
      <c r="D14" s="63" t="s">
        <v>188</v>
      </c>
      <c r="E14" s="63" t="s">
        <v>155</v>
      </c>
      <c r="F14" s="13" t="str">
        <f t="shared" ca="1" si="4"/>
        <v>LE_08_02_REC220_IMG05n.png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LE_08_02_REC220_IMG05a.png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c r="O14" s="2" t="str">
        <f>'Definición técnica de imagenes'!A22</f>
        <v>F6</v>
      </c>
    </row>
    <row r="15" spans="1:16" s="11" customFormat="1" ht="27" x14ac:dyDescent="0.25">
      <c r="A15" s="12" t="str">
        <f t="shared" si="3"/>
        <v>IMG06</v>
      </c>
      <c r="B15" s="62">
        <v>124589956</v>
      </c>
      <c r="C15" s="20" t="str">
        <f t="shared" si="0"/>
        <v>Recurso M6A</v>
      </c>
      <c r="D15" s="63" t="s">
        <v>188</v>
      </c>
      <c r="E15" s="63" t="s">
        <v>155</v>
      </c>
      <c r="F15" s="13" t="str">
        <f t="shared" ca="1" si="4"/>
        <v>LE_08_02_REC220_IMG06n.png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LE_08_02_REC220_IMG06a.png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193</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workbookViewId="0">
      <selection activeCell="G18" sqref="G18"/>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LE_08_02_CO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SolicitudGrafica_LE_08_02_CO.xls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LE_08_02_REC220</v>
      </c>
      <c r="E17" s="100"/>
      <c r="F17" s="101"/>
      <c r="J17" s="22">
        <v>14</v>
      </c>
      <c r="K17" s="22">
        <v>14</v>
      </c>
    </row>
    <row r="18" spans="1:11" ht="79.5" thickBot="1" x14ac:dyDescent="0.3">
      <c r="A18" s="33" t="s">
        <v>48</v>
      </c>
      <c r="B18" s="31"/>
      <c r="C18" s="59" t="s">
        <v>120</v>
      </c>
      <c r="D18" s="91" t="str">
        <f>CONCATENATE("SolicitudGrafica_",D17,".xls")</f>
        <v>SolicitudGrafica_LE_08_02_REC220.xls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6</v>
      </c>
      <c r="J20" s="22">
        <v>2</v>
      </c>
      <c r="K20" s="22">
        <v>17</v>
      </c>
    </row>
    <row r="21" spans="1:11" x14ac:dyDescent="0.25">
      <c r="H21" s="22" t="str">
        <f>IF(INDEX(H4:H7,H20)=H4,"MA",IF(INDEX(H4:H7,H20)=H5,"CN",IF(INDEX(H4:H7,H20)=H6,"CS",IF(INDEX(H4:H7,H20)=H7,"LE"))))</f>
        <v>LE</v>
      </c>
      <c r="I21" s="22" t="str">
        <f>CONCATENATE(IF((I20+2)&lt;10,"0",""),I20+2)</f>
        <v>08</v>
      </c>
      <c r="J21" s="22" t="str">
        <f>CONCATENATE(IF(J20&lt;10,"0",""),J20)</f>
        <v>02</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22</v>
      </c>
    </row>
    <row r="45" spans="11:11" x14ac:dyDescent="0.25">
      <c r="K45" s="22" t="str">
        <f>CONCATENATE("REC",K44,0)</f>
        <v>REC220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2015-08-27T22:57:53Z</dcterms:modified>
</cp:coreProperties>
</file>