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cuments\GitHub\Lenguaje\fuentes\contenidos\grado06\guion08\"/>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A10" i="1"/>
  <c r="A11" i="1"/>
  <c r="A12" i="1"/>
  <c r="A13" i="1"/>
  <c r="A14" i="1"/>
  <c r="A15" i="1"/>
  <c r="A16"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<sst xmlns="http://schemas.openxmlformats.org/spreadsheetml/2006/main" count="389" uniqueCount="202">
  <si>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</si>
  <si>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</si>
  <si>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</si>
  <si>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</si>
  <si>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</si>
  <si>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</si>
  <si>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</si>
  <si>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</si>
  <si>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</si>
  <si>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</si>
  <si>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</si>
  <si>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</si>
  <si>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</si>
  <si>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</si>
  <si>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</si>
  <si>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</si>
  <si>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</si>
  <si>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</si>
  <si>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</si>
  <si>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</si>
  <si>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</si>
  <si>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</si>
  <si>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</si>
  <si>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</si>
  <si>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</si>
  <si>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</si>
  <si>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</si>
  <si>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</si>
  <si>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</si>
  <si>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</si>
  <si>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</si>
  <si>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</si>
  <si>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</si>
  <si>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</si>
  <si>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</si>
  <si>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</si>
  <si>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</si>
  <si>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</si>
  <si>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</si>
  <si>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</si>
  <si>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</si>
  <si>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</si>
  <si>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</si>
  <si>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</si>
  <si>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</si>
  <si>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</si>
  <si>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</si>
  <si>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</si>
  <si>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</si>
  <si>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</si>
  <si>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</si>
  <si>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</si>
  <si>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</si>
  <si>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</si>
  <si>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</si>
  <si>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</si>
  <si>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</si>
  <si>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</si>
  <si>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</si>
  <si>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</si>
  <si>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</si>
  <si>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</si>
  <si>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</si>
  <si>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</si>
  <si>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</si>
  <si>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</si>
  <si>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</si>
  <si>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</si>
  <si>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</si>
  <si>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</si>
  <si>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</si>
  <si>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</si>
  <si>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</si>
  <si>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</si>
  <si>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</si>
  <si>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</si>
  <si>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</si>
  <si>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</si>
  <si>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</si>
  <si>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</si>
  <si>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</si>
  <si>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</si>
  <si>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</si>
  <si>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</si>
  <si>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</si>
  <si>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</si>
  <si>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</si>
  <si>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</si>
  <si>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</si>
  <si>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</si>
  <si>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</si>
  <si>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</si>
  <si>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</si>
  <si>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</si>
  <si>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</si>
  <si>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</si>
  <si>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</si>
  <si>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</si>
  <si>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</si>
  <si>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</si>
  <si>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</si>
  <si>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</si>
  <si>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</si>
  <si>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</si>
  <si>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</si>
  <si>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</si>
  <si>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</si>
  <si>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</si>
  <si>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</si>
  <si>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</si>
  <si>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</si>
  <si>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</si>
  <si>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</si>
  <si>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</si>
  <si>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</si>
  <si>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</si>
  <si>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</si>
  <si>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</si>
  <si>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</si>
  <si>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</si>
  <si>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</si>
  <si>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</si>
  <si>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</si>
  <si>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</si>
  <si>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</si>
  <si>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</si>
  <si>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</si>
  <si>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</si>
  <si>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</si>
  <si>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</si>
  <si>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</si>
  <si>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</si>
  <si>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</si>
  <si>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</si>
  <si>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</si>
  <si>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</si>
  <si>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</si>
  <si>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</si>
  <si>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</si>
  <si>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</si>
  <si>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</si>
  <si>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</si>
  <si>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</si>
  <si>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</si>
  <si>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</si>
  <si>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</si>
  <si>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</si>
  <si>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</si>
  <si>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</si>
  <si>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</si>
  <si>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</si>
  <si>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</si>
  <si>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</si>
  <si>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</si>
  <si>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</si>
  <si>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</si>
  <si>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</si>
  <si>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</si>
  <si>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</si>
  <si>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</si>
  <si>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</si>
  <si>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</si>
  <si>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</si>
  <si>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</si>
  <si>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</si>
  <si>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</si>
  <si>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</si>
  <si>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</si>
  <si>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</si>
  <si>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</si>
  <si>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</si>
  <si>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</si>
  <si>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</si>
  <si>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</si>
  <si>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</si>
  <si>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</si>
  <si>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</si>
  <si>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</si>
  <si>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</si>
  <si>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</si>
  <si>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</si>
  <si>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</si>
  <si>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</si>
  <si>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</si>
  <si>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</si>
  <si>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</si>
  <si>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</si>
  <si>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Fotografía</t>
  </si>
  <si>
    <t>El guion teatral</t>
  </si>
  <si>
    <t>Cristian Pineda</t>
  </si>
  <si>
    <t>Jóvenes raperos bailando</t>
  </si>
  <si>
    <t>Joven haciendo un grafiti</t>
  </si>
  <si>
    <t>Hombre montando en patineta</t>
  </si>
  <si>
    <t>Joven hipster con bigote</t>
  </si>
  <si>
    <t>Chica altenativa</t>
  </si>
  <si>
    <t>Hombre tocando guitarra eléctrica</t>
  </si>
  <si>
    <t>Ubicar en la sección "Definición"</t>
  </si>
  <si>
    <t>Ubicar en la sección "Indumentaria"</t>
  </si>
  <si>
    <t>Ubicar en la sección "Practica"</t>
  </si>
  <si>
    <t>Brake dancers</t>
  </si>
  <si>
    <t>Ubicar en laficha 2, "grupos urbanos", de la sección "Indumentaria"</t>
  </si>
  <si>
    <t>LE_06_08_REC230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</si>
</sst>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7"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21" val="12"/>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7"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 Id="rId9" Type="http://schemas.openxmlformats.org/officeDocument/2006/relationships/ctrlProp" Target="../ctrlProps/ctrlProp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20" workbookViewId="0">
      <pane ySplit="9" topLeftCell="A10" activePane="bottomLeft" state="frozen"/>
      <selection pane="bottomLeft" activeCell="C7" sqref="C7"/>
    </sheetView>
  </sheetViews>
  <sheetFormatPr baseColWidth="10" defaultColWidth="10.875" defaultRowHeight="13.5" x14ac:dyDescent="0.25"/>
  <cols>
    <col min="1" max="1" width="7" style="2" customWidth="1"/>
    <col min="2" max="2" width="21" style="2" customWidth="1"/>
    <col min="3" max="3" width="21.125" style="2" customWidth="1"/>
    <col min="4" max="4" width="15.5" style="2" customWidth="1"/>
    <col min="5" max="5" width="17.125" style="2" customWidth="1"/>
    <col min="6" max="6" width="28.1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6</v>
      </c>
      <c r="D3" s="88"/>
      <c r="F3" s="80">
        <v>42458</v>
      </c>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189</v>
      </c>
      <c r="D5" s="90"/>
      <c r="E5" s="5"/>
      <c r="F5" s="37" t="str">
        <f>IF(G4="Recurso","Motor del recurso","")</f>
        <v>Motor del recurso</v>
      </c>
      <c r="G5" s="7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201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149212100</v>
      </c>
      <c r="C10" s="20" t="str">
        <f t="shared" ref="C10:C41" si="0">IF(OR(B10&lt;&gt;"",J10&lt;&gt;""),IF($G$4="Recurso",CONCATENATE($G$4," ",$G$5),$G$4),"")</f>
        <v>Recurso F6</v>
      </c>
      <c r="D10" s="63" t="s">
        <v>187</v>
      </c>
      <c r="E10" s="63" t="s">
        <v>150</v>
      </c>
      <c r="F10" s="13" t="str">
        <f t="shared" ref="F10" ca="1" si="1">IF(OR(B10&lt;&gt;"",J10&lt;&gt;""),CONCATENATE($C$7,"_",$A10,IF($G$4="Cuaderno de Estudio","_small",CONCATENATE(IF(I10="","","n"),IF(LEFT($G$5,1)="F",".jpg",".png")))),"")</f>
        <v>LE_06_08_REC230_IMG01.jpg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190</v>
      </c>
      <c r="K10" s="64"/>
      <c r="O10" s="2" t="str">
        <f>'Definición técnica de imagenes'!A12</f>
        <v>M12D</v>
      </c>
    </row>
    <row r="11" spans="1:16" s="11" customFormat="1" ht="14.1" customHeight="1" x14ac:dyDescent="0.25">
      <c r="A11" s="12" t="str">
        <f t="shared" ref="A11:A18" si="3">IF(OR(B11&lt;&gt;"",J11&lt;&gt;""),CONCATENATE(LEFT(A10,3),IF(MID(A10,4,2)+1&lt;10,CONCATENATE("0",MID(A10,4,2)+1))),"")</f>
        <v>IMG02</v>
      </c>
      <c r="B11" s="62">
        <v>295507979</v>
      </c>
      <c r="C11" s="20" t="str">
        <f t="shared" si="0"/>
        <v>Recurso F6</v>
      </c>
      <c r="D11" s="63" t="s">
        <v>187</v>
      </c>
      <c r="E11" s="63" t="s">
        <v>150</v>
      </c>
      <c r="F11" s="13" t="str">
        <f t="shared" ref="F11:F74" ca="1" si="4">IF(OR(B11&lt;&gt;"",J11&lt;&gt;""),CONCATENATE($C$7,"_",$A11,IF($G$4="Cuaderno de Estudio","_small",CONCATENATE(IF(I11="","","n"),IF(LEFT($G$5,1)="F",".jpg",".png")))),"")</f>
        <v>LE_06_08_REC230_IMG02.jpg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191</v>
      </c>
      <c r="K11" s="64"/>
      <c r="O11" s="2" t="str">
        <f>'Definición técnica de imagenes'!A13</f>
        <v>M101</v>
      </c>
    </row>
    <row r="12" spans="1:16" s="11" customFormat="1" x14ac:dyDescent="0.25">
      <c r="A12" s="12" t="str">
        <f t="shared" si="3"/>
        <v>IMG03</v>
      </c>
      <c r="B12" s="62">
        <v>143687476</v>
      </c>
      <c r="C12" s="20" t="str">
        <f t="shared" si="0"/>
        <v>Recurso F6</v>
      </c>
      <c r="D12" s="63" t="s">
        <v>187</v>
      </c>
      <c r="E12" s="63" t="s">
        <v>150</v>
      </c>
      <c r="F12" s="13" t="str">
        <f t="shared" ca="1" si="4"/>
        <v>LE_06_08_REC230_IMG03.jpg</v>
      </c>
      <c r="G12" s="13" t="str">
        <f ca="1">IF($F12&lt;&gt;"",IF($G$4="Recurso",VLOOKUP($E12,OFFSET('Definición técnica de imagenes'!$A$1,MATCH($G$5,'Definición técnica de imagenes'!$A$1:$A$104,0)-1,1,COUNTIF('Definición técnica de imagenes'!$A$3:$A$102,$G$5),5),5,FALSE),'Definición técnica de imagenes'!$F$16),"")</f>
        <v>350 x 230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192</v>
      </c>
      <c r="K12" s="64"/>
      <c r="O12" s="2" t="str">
        <f>'Definición técnica de imagenes'!A18</f>
        <v>Diaporama F1</v>
      </c>
    </row>
    <row r="13" spans="1:16" s="11" customFormat="1" x14ac:dyDescent="0.25">
      <c r="A13" s="12" t="str">
        <f t="shared" si="3"/>
        <v>IMG04</v>
      </c>
      <c r="B13" s="62">
        <v>156481154</v>
      </c>
      <c r="C13" s="20" t="str">
        <f t="shared" si="0"/>
        <v>Recurso F6</v>
      </c>
      <c r="D13" s="63" t="s">
        <v>187</v>
      </c>
      <c r="E13" s="63" t="s">
        <v>155</v>
      </c>
      <c r="F13" s="13" t="str">
        <f t="shared" ca="1" si="4"/>
        <v>LE_06_08_REC230_IMG04n.jpg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LE_06_08_REC230_IMG04a.jpg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t="s">
        <v>193</v>
      </c>
      <c r="K13" s="64" t="s">
        <v>196</v>
      </c>
      <c r="O13" s="2" t="str">
        <f>'Definición técnica de imagenes'!A19</f>
        <v>F4</v>
      </c>
    </row>
    <row r="14" spans="1:16" s="11" customFormat="1" ht="27" x14ac:dyDescent="0.25">
      <c r="A14" s="12" t="str">
        <f t="shared" si="3"/>
        <v>IMG05</v>
      </c>
      <c r="B14" s="62">
        <v>176264750</v>
      </c>
      <c r="C14" s="20" t="str">
        <f t="shared" si="0"/>
        <v>Recurso F6</v>
      </c>
      <c r="D14" s="63" t="s">
        <v>187</v>
      </c>
      <c r="E14" s="63" t="s">
        <v>155</v>
      </c>
      <c r="F14" s="13" t="str">
        <f t="shared" ca="1" si="4"/>
        <v>LE_06_08_REC230_IMG05n.jpg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LE_06_08_REC230_IMG05a.jpg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t="s">
        <v>194</v>
      </c>
      <c r="K14" s="64" t="s">
        <v>197</v>
      </c>
      <c r="O14" s="2" t="str">
        <f>'Definición técnica de imagenes'!A22</f>
        <v>F6</v>
      </c>
    </row>
    <row r="15" spans="1:16" s="11" customFormat="1" x14ac:dyDescent="0.25">
      <c r="A15" s="12" t="str">
        <f t="shared" si="3"/>
        <v>IMG06</v>
      </c>
      <c r="B15" s="62">
        <v>69214087</v>
      </c>
      <c r="C15" s="20" t="str">
        <f t="shared" si="0"/>
        <v>Recurso F6</v>
      </c>
      <c r="D15" s="63" t="s">
        <v>187</v>
      </c>
      <c r="E15" s="63" t="s">
        <v>155</v>
      </c>
      <c r="F15" s="13" t="str">
        <f t="shared" ca="1" si="4"/>
        <v>LE_06_08_REC230_IMG06n.jpg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LE_06_08_REC230_IMG06a.jpg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t="s">
        <v>195</v>
      </c>
      <c r="K15" s="64" t="s">
        <v>198</v>
      </c>
      <c r="O15" s="2" t="str">
        <f>'Definición técnica de imagenes'!A24</f>
        <v>F6B</v>
      </c>
    </row>
    <row r="16" spans="1:16" s="11" customFormat="1" ht="28.5" x14ac:dyDescent="0.3">
      <c r="A16" s="12" t="str">
        <f t="shared" si="3"/>
        <v>IMG07</v>
      </c>
      <c r="B16" s="62">
        <v>241825993</v>
      </c>
      <c r="C16" s="20" t="str">
        <f t="shared" si="0"/>
        <v>Recurso F6</v>
      </c>
      <c r="D16" s="63" t="s">
        <v>187</v>
      </c>
      <c r="E16" s="63" t="s">
        <v>155</v>
      </c>
      <c r="F16" s="13" t="str">
        <f t="shared" ca="1" si="4"/>
        <v>LE_06_08_REC230_IMG07n.jpg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LE_06_08_REC230_IMG07a.jpg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t="s">
        <v>199</v>
      </c>
      <c r="K16" s="68" t="s">
        <v>200</v>
      </c>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12" workbookViewId="0">
      <selection activeCell="C17" sqref="C17"/>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LE_09_04_CO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SolicitudGrafica_LE_09_04_CO.xls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349999999999994"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LE_09_04_REC210</v>
      </c>
      <c r="E17" s="100"/>
      <c r="F17" s="101"/>
      <c r="J17" s="22">
        <v>14</v>
      </c>
      <c r="K17" s="22">
        <v>14</v>
      </c>
    </row>
    <row r="18" spans="1:11" ht="79.5" thickBot="1" x14ac:dyDescent="0.3">
      <c r="A18" s="33" t="s">
        <v>48</v>
      </c>
      <c r="B18" s="31"/>
      <c r="C18" s="59" t="s">
        <v>120</v>
      </c>
      <c r="D18" s="91" t="str">
        <f>CONCATENATE("SolicitudGrafica_",D17,".xls")</f>
        <v>SolicitudGrafica_LE_09_04_REC210.xls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7</v>
      </c>
      <c r="J20" s="22">
        <v>4</v>
      </c>
      <c r="K20" s="22">
        <v>17</v>
      </c>
    </row>
    <row r="21" spans="1:11" x14ac:dyDescent="0.25">
      <c r="H21" s="22" t="str">
        <f>IF(INDEX(H4:H7,H20)=H4,"MA",IF(INDEX(H4:H7,H20)=H5,"CN",IF(INDEX(H4:H7,H20)=H6,"CS",IF(INDEX(H4:H7,H20)=H7,"LE"))))</f>
        <v>LE</v>
      </c>
      <c r="I21" s="22" t="str">
        <f>CONCATENATE(IF((I20+2)&lt;10,"0",""),I20+2)</f>
        <v>09</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21</v>
      </c>
    </row>
    <row r="45" spans="11:11" x14ac:dyDescent="0.25">
      <c r="K45" s="22" t="str">
        <f>CONCATENATE("REC",K44,0)</f>
        <v>REC210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4"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5"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6"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28575</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8" name="Drop Down 4">
              <controlPr defaultSize="0" autoLine="0" autoPict="0">
                <anchor moveWithCells="1">
                  <from>
                    <xdr:col>2</xdr:col>
                    <xdr:colOff>1057275</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9" name="Drop Down 5">
              <controlPr defaultSize="0" autoLine="0" autoPict="0">
                <anchor moveWithCells="1">
                  <from>
                    <xdr:col>4</xdr:col>
                    <xdr:colOff>28575</xdr:colOff>
                    <xdr:row>4</xdr:row>
                    <xdr:rowOff>9525</xdr:rowOff>
                  </from>
                  <to>
                    <xdr:col>5</xdr:col>
                    <xdr:colOff>9525</xdr:colOff>
                    <xdr:row>4</xdr:row>
                    <xdr:rowOff>238125</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85" customHeight="1" x14ac:dyDescent="0.25">
      <c r="A3" s="40" t="s">
        <v>69</v>
      </c>
      <c r="B3" s="40" t="s">
        <v>155</v>
      </c>
      <c r="C3" s="40" t="s">
        <v>70</v>
      </c>
      <c r="D3" s="40" t="s">
        <v>71</v>
      </c>
      <c r="E3" s="40" t="s">
        <v>72</v>
      </c>
      <c r="F3" s="40" t="s">
        <v>73</v>
      </c>
      <c r="G3" s="40"/>
      <c r="H3" s="40" t="s">
        <v>122</v>
      </c>
      <c r="I3" s="40"/>
    </row>
    <row r="4" spans="1:10" s="41" customFormat="1" ht="14.85" customHeight="1" x14ac:dyDescent="0.25">
      <c r="A4" s="42" t="s">
        <v>57</v>
      </c>
      <c r="B4" s="40" t="s">
        <v>155</v>
      </c>
      <c r="C4" s="42" t="s">
        <v>74</v>
      </c>
      <c r="D4" s="42" t="s">
        <v>71</v>
      </c>
      <c r="E4" s="42" t="s">
        <v>72</v>
      </c>
      <c r="F4" s="42" t="s">
        <v>75</v>
      </c>
      <c r="G4" s="42" t="s">
        <v>76</v>
      </c>
      <c r="H4" s="42" t="s">
        <v>123</v>
      </c>
      <c r="I4" s="42" t="s">
        <v>124</v>
      </c>
    </row>
    <row r="5" spans="1:10" s="41" customFormat="1" ht="14.85" customHeight="1" x14ac:dyDescent="0.25">
      <c r="A5" s="43" t="s">
        <v>77</v>
      </c>
      <c r="B5" s="40" t="s">
        <v>155</v>
      </c>
      <c r="C5" s="42" t="s">
        <v>78</v>
      </c>
      <c r="D5" s="42" t="s">
        <v>71</v>
      </c>
      <c r="E5" s="42" t="s">
        <v>72</v>
      </c>
      <c r="F5" s="42" t="s">
        <v>75</v>
      </c>
      <c r="G5" s="42" t="s">
        <v>76</v>
      </c>
      <c r="H5" s="42" t="s">
        <v>123</v>
      </c>
      <c r="I5" s="42" t="s">
        <v>124</v>
      </c>
    </row>
    <row r="6" spans="1:10" s="41" customFormat="1" ht="14.85" customHeight="1" x14ac:dyDescent="0.25">
      <c r="A6" s="42" t="s">
        <v>58</v>
      </c>
      <c r="B6" s="40" t="s">
        <v>155</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155</v>
      </c>
      <c r="C8" s="42" t="s">
        <v>81</v>
      </c>
      <c r="D8" s="42" t="s">
        <v>71</v>
      </c>
      <c r="E8" s="42" t="s">
        <v>72</v>
      </c>
      <c r="F8" s="42" t="s">
        <v>75</v>
      </c>
      <c r="G8" s="42" t="s">
        <v>76</v>
      </c>
      <c r="H8" s="42" t="s">
        <v>123</v>
      </c>
      <c r="I8" s="42" t="s">
        <v>124</v>
      </c>
    </row>
    <row r="9" spans="1:10" s="41" customFormat="1" ht="14.85" customHeight="1" x14ac:dyDescent="0.25">
      <c r="A9" s="42" t="s">
        <v>82</v>
      </c>
      <c r="B9" s="40" t="s">
        <v>155</v>
      </c>
      <c r="C9" s="42" t="s">
        <v>83</v>
      </c>
      <c r="D9" s="42" t="s">
        <v>71</v>
      </c>
      <c r="E9" s="42" t="s">
        <v>72</v>
      </c>
      <c r="F9" s="42" t="s">
        <v>75</v>
      </c>
      <c r="G9" s="42" t="s">
        <v>76</v>
      </c>
      <c r="H9" s="42" t="s">
        <v>123</v>
      </c>
      <c r="I9" s="42" t="s">
        <v>124</v>
      </c>
    </row>
    <row r="10" spans="1:10" s="41" customFormat="1" ht="14.85" customHeight="1" x14ac:dyDescent="0.25">
      <c r="A10" s="42" t="s">
        <v>84</v>
      </c>
      <c r="B10" s="40" t="s">
        <v>155</v>
      </c>
      <c r="C10" s="42" t="s">
        <v>85</v>
      </c>
      <c r="D10" s="42" t="s">
        <v>71</v>
      </c>
      <c r="E10" s="42" t="s">
        <v>72</v>
      </c>
      <c r="F10" s="42" t="s">
        <v>75</v>
      </c>
      <c r="G10" s="42" t="s">
        <v>76</v>
      </c>
      <c r="H10" s="42" t="s">
        <v>123</v>
      </c>
      <c r="I10" s="42" t="s">
        <v>124</v>
      </c>
    </row>
    <row r="11" spans="1:10" s="41" customFormat="1" ht="14.85" customHeight="1" x14ac:dyDescent="0.25">
      <c r="A11" s="42" t="s">
        <v>86</v>
      </c>
      <c r="B11" s="40" t="s">
        <v>155</v>
      </c>
      <c r="C11" s="42" t="s">
        <v>87</v>
      </c>
      <c r="D11" s="42" t="s">
        <v>71</v>
      </c>
      <c r="E11" s="42" t="s">
        <v>72</v>
      </c>
      <c r="F11" s="42" t="s">
        <v>88</v>
      </c>
      <c r="G11" s="42"/>
      <c r="H11" s="42" t="s">
        <v>122</v>
      </c>
      <c r="I11" s="42"/>
    </row>
    <row r="12" spans="1:10" s="41" customFormat="1" ht="14.85" customHeight="1" x14ac:dyDescent="0.25">
      <c r="A12" s="42" t="s">
        <v>89</v>
      </c>
      <c r="B12" s="40" t="s">
        <v>155</v>
      </c>
      <c r="C12" s="73" t="s">
        <v>90</v>
      </c>
      <c r="D12" s="42" t="s">
        <v>71</v>
      </c>
      <c r="E12" s="42" t="s">
        <v>72</v>
      </c>
      <c r="F12" s="42" t="s">
        <v>75</v>
      </c>
      <c r="G12" s="42" t="s">
        <v>76</v>
      </c>
      <c r="H12" s="42" t="s">
        <v>123</v>
      </c>
      <c r="I12" s="42" t="s">
        <v>124</v>
      </c>
    </row>
    <row r="13" spans="1:10" s="41" customFormat="1" ht="14.85" customHeight="1" x14ac:dyDescent="0.25">
      <c r="A13" s="42" t="s">
        <v>91</v>
      </c>
      <c r="B13" s="40" t="s">
        <v>155</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s="77" customFormat="1" ht="14.85" customHeight="1" x14ac:dyDescent="0.25">
      <c r="A15" s="75" t="s">
        <v>96</v>
      </c>
      <c r="B15" s="75"/>
      <c r="C15" s="75" t="s">
        <v>97</v>
      </c>
      <c r="D15" s="76" t="s">
        <v>98</v>
      </c>
      <c r="E15" s="75" t="s">
        <v>93</v>
      </c>
      <c r="F15" s="75" t="s">
        <v>117</v>
      </c>
      <c r="G15" s="75"/>
      <c r="H15" s="76" t="s">
        <v>122</v>
      </c>
      <c r="I15" s="75"/>
      <c r="J15" s="77" t="s">
        <v>99</v>
      </c>
    </row>
    <row r="16" spans="1:10" ht="14.85" customHeight="1" x14ac:dyDescent="0.25">
      <c r="A16" s="46" t="s">
        <v>100</v>
      </c>
      <c r="B16" s="46"/>
      <c r="C16" s="46"/>
      <c r="D16" s="43" t="s">
        <v>98</v>
      </c>
      <c r="E16" s="46" t="s">
        <v>101</v>
      </c>
      <c r="F16" s="45" t="s">
        <v>115</v>
      </c>
      <c r="G16" s="45" t="s">
        <v>116</v>
      </c>
      <c r="H16" s="46" t="s">
        <v>159</v>
      </c>
      <c r="I16" s="46" t="s">
        <v>158</v>
      </c>
      <c r="J16" s="47" t="s">
        <v>102</v>
      </c>
    </row>
    <row r="17" spans="1:10" ht="14.85" customHeight="1" x14ac:dyDescent="0.25">
      <c r="A17" s="42" t="s">
        <v>103</v>
      </c>
      <c r="B17" s="42"/>
      <c r="C17" s="42"/>
      <c r="D17" s="42" t="s">
        <v>71</v>
      </c>
      <c r="E17" s="42" t="s">
        <v>72</v>
      </c>
      <c r="F17" s="42" t="s">
        <v>156</v>
      </c>
      <c r="G17" s="42" t="s">
        <v>157</v>
      </c>
      <c r="H17" s="48" t="s">
        <v>104</v>
      </c>
      <c r="I17" s="48" t="s">
        <v>105</v>
      </c>
      <c r="J17" s="49" t="s">
        <v>106</v>
      </c>
    </row>
    <row r="18" spans="1:10" ht="14.85" customHeight="1" x14ac:dyDescent="0.25">
      <c r="A18" s="42" t="s">
        <v>184</v>
      </c>
      <c r="B18" s="42" t="s">
        <v>155</v>
      </c>
      <c r="C18" s="44" t="s">
        <v>148</v>
      </c>
      <c r="D18" s="44" t="s">
        <v>71</v>
      </c>
      <c r="E18" s="44" t="s">
        <v>93</v>
      </c>
      <c r="F18" s="44" t="s">
        <v>117</v>
      </c>
      <c r="G18" s="44"/>
      <c r="H18" s="42" t="s">
        <v>122</v>
      </c>
      <c r="I18" s="44"/>
      <c r="J18" s="49"/>
    </row>
    <row r="19" spans="1:10" ht="14.85" customHeight="1" x14ac:dyDescent="0.25">
      <c r="A19" s="42" t="s">
        <v>137</v>
      </c>
      <c r="B19" s="42" t="s">
        <v>150</v>
      </c>
      <c r="C19" s="44"/>
      <c r="D19" s="44" t="s">
        <v>71</v>
      </c>
      <c r="E19" s="44" t="s">
        <v>93</v>
      </c>
      <c r="F19" s="44" t="s">
        <v>171</v>
      </c>
      <c r="G19" s="44"/>
      <c r="H19" s="42" t="s">
        <v>122</v>
      </c>
      <c r="I19" s="44"/>
      <c r="J19" s="49"/>
    </row>
    <row r="20" spans="1:10" ht="14.85" customHeight="1" x14ac:dyDescent="0.25">
      <c r="A20" s="42" t="s">
        <v>137</v>
      </c>
      <c r="B20" s="42" t="s">
        <v>155</v>
      </c>
      <c r="C20" s="44"/>
      <c r="D20" s="44" t="s">
        <v>71</v>
      </c>
      <c r="E20" s="44" t="s">
        <v>93</v>
      </c>
      <c r="F20" s="44" t="s">
        <v>172</v>
      </c>
      <c r="G20" s="44"/>
      <c r="H20" s="42" t="s">
        <v>122</v>
      </c>
      <c r="I20" s="44"/>
      <c r="J20" s="49"/>
    </row>
    <row r="21" spans="1:10" ht="14.85" customHeight="1" x14ac:dyDescent="0.25">
      <c r="A21" s="42" t="s">
        <v>137</v>
      </c>
      <c r="B21" s="42" t="s">
        <v>163</v>
      </c>
      <c r="C21" s="44"/>
      <c r="D21" s="44" t="s">
        <v>71</v>
      </c>
      <c r="E21" s="44" t="s">
        <v>93</v>
      </c>
      <c r="F21" s="44" t="s">
        <v>173</v>
      </c>
      <c r="G21" s="44"/>
      <c r="H21" s="42" t="s">
        <v>122</v>
      </c>
      <c r="I21" s="72"/>
      <c r="J21" s="49"/>
    </row>
    <row r="22" spans="1:10" ht="14.85" customHeight="1" x14ac:dyDescent="0.25">
      <c r="A22" s="44" t="s">
        <v>132</v>
      </c>
      <c r="B22" s="44" t="s">
        <v>150</v>
      </c>
      <c r="C22" s="44" t="s">
        <v>133</v>
      </c>
      <c r="D22" s="42" t="s">
        <v>71</v>
      </c>
      <c r="E22" s="45" t="s">
        <v>93</v>
      </c>
      <c r="F22" s="46" t="s">
        <v>174</v>
      </c>
      <c r="G22" s="44"/>
      <c r="H22" s="42" t="s">
        <v>122</v>
      </c>
    </row>
    <row r="23" spans="1:10" ht="14.85" customHeight="1" x14ac:dyDescent="0.25">
      <c r="A23" s="42" t="s">
        <v>132</v>
      </c>
      <c r="B23" s="42" t="s">
        <v>155</v>
      </c>
      <c r="C23" s="44" t="s">
        <v>133</v>
      </c>
      <c r="D23" s="44" t="s">
        <v>71</v>
      </c>
      <c r="E23" s="44" t="s">
        <v>93</v>
      </c>
      <c r="F23" s="46" t="s">
        <v>175</v>
      </c>
      <c r="G23" s="46" t="s">
        <v>176</v>
      </c>
      <c r="H23" s="44" t="s">
        <v>123</v>
      </c>
      <c r="I23" s="44" t="s">
        <v>124</v>
      </c>
    </row>
    <row r="24" spans="1:10" ht="14.85" customHeight="1" x14ac:dyDescent="0.25">
      <c r="A24" s="42" t="s">
        <v>134</v>
      </c>
      <c r="B24" s="42" t="s">
        <v>155</v>
      </c>
      <c r="C24" s="44"/>
      <c r="D24" s="44" t="s">
        <v>71</v>
      </c>
      <c r="E24" s="44" t="s">
        <v>93</v>
      </c>
      <c r="F24" s="46" t="s">
        <v>175</v>
      </c>
      <c r="G24" s="46" t="s">
        <v>176</v>
      </c>
      <c r="H24" s="44"/>
      <c r="I24" s="72"/>
    </row>
    <row r="25" spans="1:10" ht="14.85" customHeight="1" x14ac:dyDescent="0.25">
      <c r="A25" s="42" t="s">
        <v>135</v>
      </c>
      <c r="B25" s="42" t="s">
        <v>150</v>
      </c>
      <c r="C25" s="44" t="s">
        <v>144</v>
      </c>
      <c r="D25" s="44" t="s">
        <v>71</v>
      </c>
      <c r="E25" s="44" t="s">
        <v>93</v>
      </c>
      <c r="F25" s="46" t="s">
        <v>174</v>
      </c>
      <c r="G25" s="46"/>
      <c r="H25" s="42" t="s">
        <v>122</v>
      </c>
    </row>
    <row r="26" spans="1:10" ht="14.85" customHeight="1" x14ac:dyDescent="0.25">
      <c r="A26" s="42" t="s">
        <v>135</v>
      </c>
      <c r="B26" s="42" t="s">
        <v>155</v>
      </c>
      <c r="C26" s="44" t="s">
        <v>144</v>
      </c>
      <c r="D26" s="44" t="s">
        <v>71</v>
      </c>
      <c r="E26" s="44" t="s">
        <v>93</v>
      </c>
      <c r="F26" s="46" t="s">
        <v>175</v>
      </c>
      <c r="G26" s="46" t="s">
        <v>176</v>
      </c>
      <c r="H26" s="44" t="s">
        <v>123</v>
      </c>
      <c r="I26" s="44" t="s">
        <v>124</v>
      </c>
    </row>
    <row r="27" spans="1:10" ht="14.85" customHeight="1" x14ac:dyDescent="0.25">
      <c r="A27" s="42" t="s">
        <v>138</v>
      </c>
      <c r="B27" s="42" t="s">
        <v>165</v>
      </c>
      <c r="C27" s="44" t="s">
        <v>133</v>
      </c>
      <c r="D27" s="44" t="s">
        <v>71</v>
      </c>
      <c r="E27" s="44" t="s">
        <v>93</v>
      </c>
      <c r="F27" s="46" t="s">
        <v>174</v>
      </c>
      <c r="G27" s="46"/>
      <c r="H27" s="42" t="s">
        <v>122</v>
      </c>
    </row>
    <row r="28" spans="1:10" ht="14.85" customHeight="1" x14ac:dyDescent="0.25">
      <c r="A28" s="42" t="s">
        <v>138</v>
      </c>
      <c r="B28" s="42" t="s">
        <v>166</v>
      </c>
      <c r="C28" s="44" t="s">
        <v>133</v>
      </c>
      <c r="D28" s="44" t="s">
        <v>71</v>
      </c>
      <c r="E28" s="44" t="s">
        <v>93</v>
      </c>
      <c r="F28" s="46" t="s">
        <v>177</v>
      </c>
      <c r="G28" s="46"/>
      <c r="H28" s="42" t="s">
        <v>164</v>
      </c>
    </row>
    <row r="29" spans="1:10" ht="14.85" customHeight="1" x14ac:dyDescent="0.25">
      <c r="A29" s="42" t="s">
        <v>138</v>
      </c>
      <c r="B29" s="42" t="s">
        <v>155</v>
      </c>
      <c r="C29" s="44" t="s">
        <v>133</v>
      </c>
      <c r="D29" s="44" t="s">
        <v>71</v>
      </c>
      <c r="E29" s="44" t="s">
        <v>93</v>
      </c>
      <c r="F29" s="46" t="s">
        <v>175</v>
      </c>
      <c r="G29" s="46" t="s">
        <v>176</v>
      </c>
      <c r="H29" s="44" t="s">
        <v>123</v>
      </c>
      <c r="I29" s="44" t="s">
        <v>124</v>
      </c>
    </row>
    <row r="30" spans="1:10" ht="14.85" customHeight="1" x14ac:dyDescent="0.25">
      <c r="A30" s="42" t="s">
        <v>139</v>
      </c>
      <c r="B30" s="42" t="s">
        <v>155</v>
      </c>
      <c r="C30" s="44" t="s">
        <v>167</v>
      </c>
      <c r="D30" s="44" t="s">
        <v>71</v>
      </c>
      <c r="E30" s="44" t="s">
        <v>93</v>
      </c>
      <c r="F30" s="44" t="s">
        <v>178</v>
      </c>
      <c r="G30" s="44"/>
      <c r="H30" s="44"/>
      <c r="I30" s="44"/>
    </row>
    <row r="31" spans="1:10" ht="14.85" customHeight="1" x14ac:dyDescent="0.25">
      <c r="A31" s="42" t="s">
        <v>140</v>
      </c>
      <c r="B31" s="42" t="s">
        <v>155</v>
      </c>
      <c r="C31" s="44" t="s">
        <v>145</v>
      </c>
      <c r="D31" s="44"/>
      <c r="E31" s="44"/>
      <c r="F31" s="44"/>
      <c r="G31" s="44"/>
      <c r="H31" s="44"/>
      <c r="I31" s="44"/>
    </row>
    <row r="32" spans="1:10" ht="14.85" customHeight="1" x14ac:dyDescent="0.25">
      <c r="A32" s="42" t="s">
        <v>141</v>
      </c>
      <c r="B32" s="42" t="s">
        <v>155</v>
      </c>
      <c r="C32" s="44"/>
      <c r="D32" s="44"/>
      <c r="E32" s="44"/>
      <c r="F32" s="44"/>
      <c r="G32" s="44"/>
      <c r="H32" s="44"/>
      <c r="I32" s="44"/>
    </row>
    <row r="33" spans="1:9" ht="14.85" customHeight="1" x14ac:dyDescent="0.25">
      <c r="A33" s="42" t="s">
        <v>136</v>
      </c>
      <c r="B33" s="42" t="s">
        <v>155</v>
      </c>
      <c r="C33" s="44"/>
      <c r="D33" s="44" t="s">
        <v>71</v>
      </c>
      <c r="E33" s="44" t="s">
        <v>93</v>
      </c>
      <c r="F33" s="44" t="s">
        <v>185</v>
      </c>
      <c r="G33" s="44"/>
      <c r="H33" s="44"/>
      <c r="I33" s="44"/>
    </row>
    <row r="34" spans="1:9" ht="14.85" customHeight="1" x14ac:dyDescent="0.25">
      <c r="A34" s="42" t="s">
        <v>142</v>
      </c>
      <c r="B34" s="42" t="s">
        <v>155</v>
      </c>
      <c r="C34" s="44" t="s">
        <v>186</v>
      </c>
      <c r="D34" s="44"/>
      <c r="E34" s="44"/>
      <c r="F34" s="44"/>
      <c r="G34" s="44"/>
      <c r="H34" s="44"/>
      <c r="I34" s="44"/>
    </row>
    <row r="35" spans="1:9" ht="14.85" customHeight="1" x14ac:dyDescent="0.25">
      <c r="A35" s="42" t="s">
        <v>95</v>
      </c>
      <c r="B35" s="42" t="s">
        <v>151</v>
      </c>
      <c r="C35" s="44" t="s">
        <v>147</v>
      </c>
      <c r="D35" s="44" t="s">
        <v>71</v>
      </c>
      <c r="E35" s="44" t="s">
        <v>93</v>
      </c>
      <c r="F35" s="44" t="s">
        <v>179</v>
      </c>
      <c r="G35" s="44" t="s">
        <v>181</v>
      </c>
      <c r="H35" s="44" t="s">
        <v>123</v>
      </c>
      <c r="I35" s="44" t="s">
        <v>124</v>
      </c>
    </row>
    <row r="36" spans="1:9" ht="14.85" customHeight="1" x14ac:dyDescent="0.25">
      <c r="A36" s="42" t="s">
        <v>95</v>
      </c>
      <c r="B36" s="42" t="s">
        <v>152</v>
      </c>
      <c r="C36" s="44" t="s">
        <v>147</v>
      </c>
      <c r="D36" s="44" t="s">
        <v>71</v>
      </c>
      <c r="E36" s="44" t="s">
        <v>93</v>
      </c>
      <c r="F36" s="44" t="s">
        <v>180</v>
      </c>
      <c r="G36" s="44" t="s">
        <v>181</v>
      </c>
      <c r="H36" s="44" t="s">
        <v>123</v>
      </c>
      <c r="I36" s="44" t="s">
        <v>124</v>
      </c>
    </row>
    <row r="37" spans="1:9" ht="14.85" customHeight="1" x14ac:dyDescent="0.25">
      <c r="A37" s="42" t="s">
        <v>143</v>
      </c>
      <c r="B37" s="42" t="s">
        <v>168</v>
      </c>
      <c r="C37" s="44" t="s">
        <v>170</v>
      </c>
      <c r="D37" s="44" t="s">
        <v>71</v>
      </c>
      <c r="E37" s="44" t="s">
        <v>93</v>
      </c>
      <c r="F37" s="44" t="s">
        <v>182</v>
      </c>
      <c r="G37" s="44"/>
      <c r="H37" s="44"/>
      <c r="I37" s="44"/>
    </row>
    <row r="38" spans="1:9" ht="14.8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2016-03-30T06:28:03Z</dcterms:modified>
</cp:coreProperties>
</file>