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5600" windowHeight="128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c r="I10" i="1"/>
  <c r="C10" i="1"/>
  <c r="A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<sst xmlns="http://schemas.openxmlformats.org/spreadsheetml/2006/main" count="369" uniqueCount="194">
  <si>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</si>
  <si>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</si>
  <si>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</si>
  <si>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</si>
  <si>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</si>
  <si>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</si>
  <si>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</si>
  <si>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</si>
  <si>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</si>
  <si>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</si>
  <si>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</si>
  <si>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</si>
  <si>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</si>
  <si>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</si>
  <si>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</si>
  <si>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</si>
  <si>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</si>
  <si>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</si>
  <si>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</si>
  <si>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</si>
  <si>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</si>
  <si>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</si>
  <si>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</si>
  <si>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</si>
  <si>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</si>
  <si>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</si>
  <si>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</si>
  <si>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</si>
  <si>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</si>
  <si>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</si>
  <si>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</si>
  <si>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</si>
  <si>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</si>
  <si>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</si>
  <si>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</si>
  <si>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</si>
  <si>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</si>
  <si>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</si>
  <si>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</si>
  <si>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</si>
  <si>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</si>
  <si>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</si>
  <si>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</si>
  <si>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</si>
  <si>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</si>
  <si>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</si>
  <si>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</si>
  <si>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</si>
  <si>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</si>
  <si>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</si>
  <si>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</si>
  <si>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</si>
  <si>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</si>
  <si>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</si>
  <si>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</si>
  <si>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</si>
  <si>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</si>
  <si>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</si>
  <si>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</si>
  <si>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</si>
  <si>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</si>
  <si>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</si>
  <si>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</si>
  <si>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</si>
  <si>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</si>
  <si>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</si>
  <si>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</si>
  <si>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</si>
  <si>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</si>
  <si>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</si>
  <si>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</si>
  <si>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</si>
  <si>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</si>
  <si>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</si>
  <si>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</si>
  <si>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</si>
  <si>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</si>
  <si>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</si>
  <si>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</si>
  <si>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</si>
  <si>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</si>
  <si>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</si>
  <si>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</si>
  <si>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</si>
  <si>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</si>
  <si>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</si>
  <si>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</si>
  <si>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</si>
  <si>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</si>
  <si>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</si>
  <si>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</si>
  <si>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</si>
  <si>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</si>
  <si>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</si>
  <si>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</si>
  <si>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</si>
  <si>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</si>
  <si>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</si>
  <si>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</si>
  <si>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</si>
  <si>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</si>
  <si>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</si>
  <si>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</si>
  <si>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</si>
  <si>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</si>
  <si>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</si>
  <si>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</si>
  <si>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</si>
  <si>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</si>
  <si>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</si>
  <si>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</si>
  <si>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</si>
  <si>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</si>
  <si>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</si>
  <si>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</si>
  <si>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</si>
  <si>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</si>
  <si>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</si>
  <si>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</si>
  <si>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</si>
  <si>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</si>
  <si>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</si>
  <si>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</si>
  <si>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</si>
  <si>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</si>
  <si>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</si>
  <si>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</si>
  <si>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</si>
  <si>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</si>
  <si>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</si>
  <si>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</si>
  <si>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</si>
  <si>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</si>
  <si>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</si>
  <si>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</si>
  <si>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</si>
  <si>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</si>
  <si>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</si>
  <si>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</si>
  <si>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</si>
  <si>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</si>
  <si>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</si>
  <si>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</si>
  <si>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</si>
  <si>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</si>
  <si>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</si>
  <si>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</si>
  <si>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</si>
  <si>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</si>
  <si>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</si>
  <si>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</si>
  <si>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</si>
  <si>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</si>
  <si>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</si>
  <si>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</si>
  <si>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</si>
  <si>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</si>
  <si>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</si>
  <si>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</si>
  <si>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</si>
  <si>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</si>
  <si>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</si>
  <si>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</si>
  <si>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</si>
  <si>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</si>
  <si>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</si>
  <si>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</si>
  <si>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</si>
  <si>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</si>
  <si>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</si>
  <si>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</si>
  <si>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</si>
  <si>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</si>
  <si>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</si>
  <si>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</si>
  <si>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</si>
  <si>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</si>
  <si>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</si>
  <si>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</si>
  <si>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</si>
  <si>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</si>
  <si>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</si>
  <si>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</si>
  <si>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</si>
  <si>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</si>
  <si>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</si>
  <si>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</si>
  <si>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infografía</t>
  </si>
  <si>
    <t>Luis Felipe Pertuz</t>
  </si>
  <si>
    <t>http://www.aulaplaneta.com/wp-content/uploads/2015/07/04.-Inf_Escenarios_Aula_5C.png</t>
  </si>
  <si>
    <t>Fotografía</t>
  </si>
  <si>
    <t>Infografía: Las aulas del siglo XXI</t>
  </si>
  <si>
    <t>LE_07_05_REC260</t>
  </si>
  <si>
    <t>Atención, al descargarla sale con un fondo negro que se debe volver blanco.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</si>
</sst>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K10" sqref="K10"/>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F13B</v>
      </c>
    </row>
    <row r="2" spans="1:16" ht="1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 (imagen con texto)</v>
      </c>
      <c r="N2" s="2">
        <v>0</v>
      </c>
      <c r="O2" s="2" t="str">
        <f>'Definición técnica de imagenes'!A3</f>
        <v>M3A</v>
      </c>
    </row>
    <row r="3" spans="1:16" ht="1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Contenido (imagen sola)</v>
      </c>
      <c r="N3" s="2">
        <v>1</v>
      </c>
      <c r="O3" s="2" t="str">
        <f>'Definición técnica de imagenes'!A4</f>
        <v>M5A</v>
      </c>
    </row>
    <row r="4" spans="1:16" ht="15">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188</v>
      </c>
      <c r="D5" s="90"/>
      <c r="E5" s="5"/>
      <c r="F5" s="37" t="str">
        <f>IF(G4="Recurso","Motor del recurso","")</f>
        <v>Motor del recurso</v>
      </c>
      <c r="G5" s="61" t="s">
        <v>143</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F13B</v>
      </c>
      <c r="F9" s="57" t="s">
        <v>61</v>
      </c>
      <c r="G9" s="57" t="s">
        <v>59</v>
      </c>
      <c r="H9" s="57" t="s">
        <v>60</v>
      </c>
      <c r="I9" s="57" t="s">
        <v>114</v>
      </c>
      <c r="J9" s="18" t="s">
        <v>6</v>
      </c>
      <c r="K9" s="19" t="s">
        <v>7</v>
      </c>
      <c r="O9" s="2" t="str">
        <f>'Definición técnica de imagenes'!A11</f>
        <v>M10B</v>
      </c>
    </row>
    <row r="10" spans="1:16" s="11" customFormat="1" ht="15" customHeight="1">
      <c r="A10" s="12" t="str">
        <f>IF(OR(B10&lt;&gt;"",J10&lt;&gt;""),"IMG01","")</f>
        <v>IMG01</v>
      </c>
      <c r="B10" s="62" t="s">
        <v>189</v>
      </c>
      <c r="C10" s="20" t="str">
        <f t="shared" ref="C10:C41" si="0">IF(OR(B10&lt;&gt;"",J10&lt;&gt;""),IF($G$4="Recurso",CONCATENATE($G$4," ",$G$5),$G$4),"")</f>
        <v>Recurso F13B</v>
      </c>
      <c r="D10" s="63" t="s">
        <v>190</v>
      </c>
      <c r="E10" s="63" t="s">
        <v>169</v>
      </c>
      <c r="F10" s="13" t="str">
        <f t="shared" ref="F10" ca="1" si="1">IF(OR(B10&lt;&gt;"",J10&lt;&gt;""),CONCATENATE($C$7,"_",$A10,IF($G$4="Cuaderno de Estudio","_small",CONCATENATE(IF(I10="","","n"),IF(LEFT($G$5,1)="F",".jpg",".png")))),"")</f>
        <v>LE_07_05_REC260_IMG01.jpg</v>
      </c>
      <c r="G10" s="13" t="str">
        <f ca="1">IF($F10&lt;&gt;"",IF($G$4="Recurso",VLOOKUP($E10,OFFSET('Definición técnica de imagenes'!$A$1,MATCH($G$5,'Definición técnica de imagenes'!$A$1:$A$104,0)-1,1,COUNTIF('Definición técnica de imagenes'!$A$3:$A$102,$G$5),5),5,FALSE),'Definición técnica de imagenes'!$F$16),"")</f>
        <v>850 x 400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t="s">
        <v>193</v>
      </c>
      <c r="O10" s="2" t="str">
        <f>'Definición técnica de imagenes'!A12</f>
        <v>M12D</v>
      </c>
    </row>
    <row r="11" spans="1:16" s="11" customFormat="1" ht="14" customHeight="1">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2016-02-16T17:37:20Z</dcterms:modified>
</cp:coreProperties>
</file>