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4/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60" yWindow="460" windowWidth="21620" windowHeight="142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A43" i="1"/>
  <c r="F43" i="1"/>
  <c r="G43" i="1"/>
  <c r="H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<sst xmlns="http://schemas.openxmlformats.org/spreadsheetml/2006/main" count="382" uniqueCount="197">
  <si>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</si>
  <si>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</si>
  <si>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</si>
  <si>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</si>
  <si>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</si>
  <si>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</si>
  <si>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</si>
  <si>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</si>
  <si>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</si>
  <si>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</si>
  <si>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</si>
  <si>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</si>
  <si>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</si>
  <si>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</si>
  <si>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</si>
  <si>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</si>
  <si>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</si>
  <si>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</si>
  <si>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</si>
  <si>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</si>
  <si>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</si>
  <si>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</si>
  <si>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</si>
  <si>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</si>
  <si>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</si>
  <si>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</si>
  <si>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</si>
  <si>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</si>
  <si>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</si>
  <si>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</si>
  <si>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</si>
  <si>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</si>
  <si>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</si>
  <si>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</si>
  <si>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</si>
  <si>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</si>
  <si>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</si>
  <si>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</si>
  <si>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</si>
  <si>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</si>
  <si>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</si>
  <si>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</si>
  <si>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</si>
  <si>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</si>
  <si>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</si>
  <si>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</si>
  <si>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</si>
  <si>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</si>
  <si>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</si>
  <si>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</si>
  <si>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</si>
  <si>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</si>
  <si>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</si>
  <si>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</si>
  <si>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</si>
  <si>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</si>
  <si>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</si>
  <si>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</si>
  <si>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</si>
  <si>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</si>
  <si>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</si>
  <si>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</si>
  <si>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</si>
  <si>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</si>
  <si>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</si>
  <si>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</si>
  <si>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</si>
  <si>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</si>
  <si>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</si>
  <si>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</si>
  <si>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</si>
  <si>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</si>
  <si>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</si>
  <si>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</si>
  <si>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</si>
  <si>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</si>
  <si>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</si>
  <si>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</si>
  <si>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</si>
  <si>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</si>
  <si>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</si>
  <si>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</si>
  <si>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</si>
  <si>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</si>
  <si>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</si>
  <si>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</si>
  <si>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</si>
  <si>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</si>
  <si>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</si>
  <si>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</si>
  <si>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</si>
  <si>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</si>
  <si>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</si>
  <si>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</si>
  <si>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</si>
  <si>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</si>
  <si>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</si>
  <si>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</si>
  <si>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</si>
  <si>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</si>
  <si>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</si>
  <si>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</si>
  <si>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</si>
  <si>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</si>
  <si>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</si>
  <si>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</si>
  <si>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</si>
  <si>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</si>
  <si>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</si>
  <si>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</si>
  <si>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</si>
  <si>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</si>
  <si>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</si>
  <si>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</si>
  <si>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</si>
  <si>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</si>
  <si>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</si>
  <si>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</si>
  <si>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</si>
  <si>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</si>
  <si>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</si>
  <si>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</si>
  <si>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</si>
  <si>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</si>
  <si>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</si>
  <si>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</si>
  <si>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</si>
  <si>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</si>
  <si>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</si>
  <si>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</si>
  <si>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</si>
  <si>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</si>
  <si>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</si>
  <si>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</si>
  <si>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</si>
  <si>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</si>
  <si>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</si>
  <si>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</si>
  <si>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</si>
  <si>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</si>
  <si>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</si>
  <si>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</si>
  <si>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</si>
  <si>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</si>
  <si>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</si>
  <si>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</si>
  <si>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</si>
  <si>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</si>
  <si>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</si>
  <si>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</si>
  <si>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</si>
  <si>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</si>
  <si>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</si>
  <si>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</si>
  <si>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</si>
  <si>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</si>
  <si>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</si>
  <si>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</si>
  <si>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</si>
  <si>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</si>
  <si>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</si>
  <si>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</si>
  <si>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</si>
  <si>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</si>
  <si>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</si>
  <si>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</si>
  <si>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</si>
  <si>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</si>
  <si>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</si>
  <si>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</si>
  <si>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</si>
  <si>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</si>
  <si>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</si>
  <si>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</si>
  <si>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</si>
  <si>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</si>
  <si>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</si>
  <si>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</si>
  <si>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</si>
  <si>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</si>
  <si>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</si>
  <si>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</si>
  <si>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</si>
  <si>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</si>
  <si>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</si>
  <si>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</si>
  <si>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</si>
  <si>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</si>
  <si>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La literatura del Romanticismo, el Realismo y el Simbolismo</t>
  </si>
  <si>
    <t>SHUTTER: 128124596</t>
  </si>
  <si>
    <t>SHUTTER: 231175405</t>
  </si>
  <si>
    <t>SHUTTER: 23198446</t>
  </si>
  <si>
    <t>SHUTTER: 90914498</t>
  </si>
  <si>
    <t>SHUTTER: 217641349</t>
  </si>
  <si>
    <t>SHUTTER: 327973421</t>
  </si>
  <si>
    <t>LE_11_04_REC80</t>
  </si>
  <si>
    <t>Marco Cardona Giraldo (16 de junio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</si>
</sst>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7" thickBot="1" x14ac:dyDescent="0.25">
      <c r="A1" s="1"/>
      <c r="B1" s="1"/>
      <c r="C1" s="1"/>
      <c r="D1" s="1"/>
      <c r="F1" s="1"/>
      <c r="G1" s="1"/>
      <c r="H1" s="38"/>
      <c r="I1" s="38"/>
      <c r="J1" s="14"/>
      <c r="K1" s="14"/>
      <c r="L1" s="2" t="s">
        <v>5</v>
      </c>
      <c r="M1" s="2" t="str">
        <f>CONCATENATE('Definición técnica de imagenes'!$B$1," ",$G$5)</f>
        <v>Ubicación de la imagen en el recurso F6B</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6" x14ac:dyDescent="0.2">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 thickBot="1" x14ac:dyDescent="0.25">
      <c r="A5" s="1"/>
      <c r="B5" s="6" t="s">
        <v>1</v>
      </c>
      <c r="C5" s="89" t="s">
        <v>196</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7" thickBot="1" x14ac:dyDescent="0.2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15">
      <c r="A10" s="12" t="str">
        <f>IF(OR(B10&lt;&gt;"",J10&lt;&gt;""),"IMG01","")</f>
        <v>IMG01</v>
      </c>
      <c r="B10" s="62" t="s">
        <v>189</v>
      </c>
      <c r="C10" s="20" t="str">
        <f t="shared" ref="C10:C13" si="0">IF(OR(B10&lt;&gt;"",J10&lt;&gt;""),IF($G$4="Recurso",CONCATENATE($G$4," ",$G$5),$G$4),"")</f>
        <v>Recurso F6B</v>
      </c>
      <c r="D10" s="63" t="s">
        <v>187</v>
      </c>
      <c r="E10" s="63" t="s">
        <v>155</v>
      </c>
      <c r="F10" s="13" t="str">
        <f t="shared" ref="F10:F13" ca="1" si="1">IF(OR(B10&lt;&gt;"",J10&lt;&gt;""),CONCATENATE($C$7,"_",$A10,IF($G$4="Cuaderno de Estudio","_small",CONCATENATE(IF(I10="","","n"),IF(LEFT($G$5,1)="F",".jpg",".png")))),"")</f>
        <v>LE_11_04_REC80_IMG01n.jpg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H13" ca="1" si="2">IF(AND(I10&lt;&gt;"",I10&lt;&gt;0),IF(OR(B10&lt;&gt;"",J10&lt;&gt;""),CONCATENATE($C$7,"_",$A10,IF($G$4="Cuaderno de Estudio","_zoom",CONCATENATE("a",IF(LEFT($G$5,1)="F",".jpg",".png")))),""),"")</f>
        <v>LE_11_04_REC80_IMG01a.jpg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x14ac:dyDescent="0.15">
      <c r="A11" s="12" t="str">
        <f t="shared" ref="A11:A13" si="3">IF(OR(B11&lt;&gt;"",J11&lt;&gt;""),CONCATENATE(LEFT(A10,3),IF(MID(A10,4,2)+1&lt;10,CONCATENATE("0",MID(A10,4,2)+1))),"")</f>
        <v>IMG02</v>
      </c>
      <c r="B11" s="62" t="s">
        <v>190</v>
      </c>
      <c r="C11" s="20" t="str">
        <f t="shared" si="0"/>
        <v>Recurso F6B</v>
      </c>
      <c r="D11" s="63" t="s">
        <v>187</v>
      </c>
      <c r="E11" s="63" t="s">
        <v>155</v>
      </c>
      <c r="F11" s="13" t="str">
        <f t="shared" ca="1" si="1"/>
        <v>LE_11_04_REC80_IMG02n.jpg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ca="1" si="2"/>
        <v>LE_11_04_REC80_IMG02a.jpg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x14ac:dyDescent="0.15">
      <c r="A12" s="12" t="str">
        <f t="shared" si="3"/>
        <v>IMG03</v>
      </c>
      <c r="B12" s="62" t="s">
        <v>191</v>
      </c>
      <c r="C12" s="20" t="str">
        <f t="shared" si="0"/>
        <v>Recurso F6B</v>
      </c>
      <c r="D12" s="63" t="s">
        <v>187</v>
      </c>
      <c r="E12" s="63" t="s">
        <v>155</v>
      </c>
      <c r="F12" s="13" t="str">
        <f t="shared" ca="1" si="1"/>
        <v>LE_11_04_REC80_IMG03n.jpg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2"/>
        <v>LE_11_04_REC80_IMG03a.jpg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x14ac:dyDescent="0.15">
      <c r="A13" s="12" t="str">
        <f t="shared" si="3"/>
        <v>IMG04</v>
      </c>
      <c r="B13" s="62" t="s">
        <v>192</v>
      </c>
      <c r="C13" s="20" t="str">
        <f t="shared" si="0"/>
        <v>Recurso F6B</v>
      </c>
      <c r="D13" s="63" t="s">
        <v>187</v>
      </c>
      <c r="E13" s="63" t="s">
        <v>155</v>
      </c>
      <c r="F13" s="13" t="str">
        <f t="shared" ca="1" si="1"/>
        <v>LE_11_04_REC80_IMG04n.jpg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LE_11_04_REC80_IMG04a.jpg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x14ac:dyDescent="0.15">
      <c r="A14" s="12" t="str">
        <f>IF(OR(B14&lt;&gt;"",J14&lt;&gt;""),CONCATENATE(LEFT(A13,3),IF(MID(A13,4,2)+1&lt;10,CONCATENATE("0",MID(A13,4,2)+1))),"")</f>
        <v>IMG05</v>
      </c>
      <c r="B14" s="62" t="s">
        <v>193</v>
      </c>
      <c r="C14" s="20" t="str">
        <f t="shared" ref="C14:C25" si="4">IF(OR(B14&lt;&gt;"",J14&lt;&gt;""),IF($G$4="Recurso",CONCATENATE($G$4," ",$G$5),$G$4),"")</f>
        <v>Recurso F6B</v>
      </c>
      <c r="D14" s="63" t="s">
        <v>187</v>
      </c>
      <c r="E14" s="63" t="s">
        <v>155</v>
      </c>
      <c r="F14" s="13" t="str">
        <f t="shared" ref="F14:F25" ca="1" si="5">IF(OR(B14&lt;&gt;"",J14&lt;&gt;""),CONCATENATE($C$7,"_",$A14,IF($G$4="Cuaderno de Estudio","_small",CONCATENATE(IF(I14="","","n"),IF(LEFT($G$5,1)="F",".jpg",".png")))),"")</f>
        <v>LE_11_04_REC80_IMG05n.jpg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ref="H14:H25" ca="1" si="6">IF(AND(I14&lt;&gt;"",I14&lt;&gt;0),IF(OR(B14&lt;&gt;"",J14&lt;&gt;""),CONCATENATE($C$7,"_",$A14,IF($G$4="Cuaderno de Estudio","_zoom",CONCATENATE("a",IF(LEFT($G$5,1)="F",".jpg",".png")))),""),"")</f>
        <v>LE_11_04_REC80_IMG05a.jpg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x14ac:dyDescent="0.15">
      <c r="A15" s="12" t="str">
        <f>IF(OR(B15&lt;&gt;"",J15&lt;&gt;""),CONCATENATE(LEFT(A14,3),IF(MID(A14,4,2)+1&lt;10,CONCATENATE("0",MID(A14,4,2)+1))),"")</f>
        <v>IMG06</v>
      </c>
      <c r="B15" s="62" t="s">
        <v>194</v>
      </c>
      <c r="C15" s="20" t="str">
        <f t="shared" si="4"/>
        <v>Recurso F6B</v>
      </c>
      <c r="D15" s="63" t="s">
        <v>187</v>
      </c>
      <c r="E15" s="63" t="s">
        <v>155</v>
      </c>
      <c r="F15" s="13" t="str">
        <f t="shared" ca="1" si="5"/>
        <v>LE_11_04_REC80_IMG06n.jpg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6"/>
        <v>LE_11_04_REC80_IMG06a.jpg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x14ac:dyDescent="0.15">
      <c r="A16" s="12" t="str">
        <f>IF(OR(B16&lt;&gt;"",J16&lt;&gt;""),CONCATENATE(LEFT(A15,3),IF(MID(A15,4,2)+1&lt;10,CONCATENATE("0",MID(A15,4,2)+1))),"")</f>
        <v/>
      </c>
      <c r="B16" s="62"/>
      <c r="C16" s="20" t="str">
        <f t="shared" si="4"/>
        <v/>
      </c>
      <c r="D16" s="63"/>
      <c r="E16" s="63"/>
      <c r="F16" s="13" t="str">
        <f t="shared" si="5"/>
        <v/>
      </c>
      <c r="G16" s="13" t="str">
        <f ca="1">IF($F16&lt;&gt;"",IF($G$4="Recurso",VLOOKUP($E16,OFFSET('Definición técnica de imagenes'!$A$1,MATCH($G$5,'Definición técnica de imagenes'!$A$1:$A$104,0)-1,1,COUNTIF('Definición técnica de imagenes'!$A$3:$A$102,$G$5),5),5,FALSE),'Definición técnica de imagenes'!$F$16),"")</f>
        <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IF(OR(B17&lt;&gt;"",J17&lt;&gt;""),CONCATENATE(LEFT(A16,3),IF(MID(A16,4,2)+1&lt;10,CONCATENATE("0",MID(A16,4,2)+1))),"")</f>
        <v/>
      </c>
      <c r="B17" s="62"/>
      <c r="C17" s="20" t="str">
        <f t="shared" si="4"/>
        <v/>
      </c>
      <c r="D17" s="63"/>
      <c r="E17" s="63"/>
      <c r="F17" s="13" t="str">
        <f t="shared" si="5"/>
        <v/>
      </c>
      <c r="G17" s="13" t="str">
        <f ca="1">IF($F17&lt;&gt;"",IF($G$4="Recurso",VLOOKUP($E17,OFFSET('Definición técnica de imagenes'!$A$1,MATCH($G$5,'Definición técnica de imagenes'!$A$1:$A$104,0)-1,1,COUNTIF('Definición técnica de imagenes'!$A$3:$A$102,$G$5),5),5,FALSE),'Definición técnica de imagenes'!$F$16),"")</f>
        <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IF(OR(B18&lt;&gt;"",J18&lt;&gt;""),CONCATENATE(LEFT(A17,3),IF(MID(A17,4,2)+1&lt;10,CONCATENATE("0",MID(A17,4,2)+1))),"")</f>
        <v/>
      </c>
      <c r="B18" s="62"/>
      <c r="C18" s="20" t="str">
        <f t="shared" si="4"/>
        <v/>
      </c>
      <c r="D18" s="63"/>
      <c r="E18" s="63"/>
      <c r="F18" s="13" t="str">
        <f t="shared" si="5"/>
        <v/>
      </c>
      <c r="G18" s="13" t="str">
        <f ca="1">IF($F18&lt;&gt;"",IF($G$4="Recurso",VLOOKUP($E18,OFFSET('Definición técnica de imagenes'!$A$1,MATCH($G$5,'Definición técnica de imagenes'!$A$1:$A$104,0)-1,1,COUNTIF('Definición técnica de imagenes'!$A$3:$A$102,$G$5),5),5,FALSE),'Definición técnica de imagenes'!$F$16),"")</f>
        <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2">
      <c r="A3" s="40" t="s">
        <v>69</v>
      </c>
      <c r="B3" s="40" t="s">
        <v>155</v>
      </c>
      <c r="C3" s="40" t="s">
        <v>70</v>
      </c>
      <c r="D3" s="40" t="s">
        <v>71</v>
      </c>
      <c r="E3" s="40" t="s">
        <v>72</v>
      </c>
      <c r="F3" s="40" t="s">
        <v>73</v>
      </c>
      <c r="G3" s="40"/>
      <c r="H3" s="40" t="s">
        <v>122</v>
      </c>
      <c r="I3" s="40"/>
    </row>
    <row r="4" spans="1:10" s="41" customFormat="1" ht="14.75" customHeight="1" x14ac:dyDescent="0.2">
      <c r="A4" s="42" t="s">
        <v>57</v>
      </c>
      <c r="B4" s="40" t="s">
        <v>155</v>
      </c>
      <c r="C4" s="42" t="s">
        <v>74</v>
      </c>
      <c r="D4" s="42" t="s">
        <v>71</v>
      </c>
      <c r="E4" s="42" t="s">
        <v>72</v>
      </c>
      <c r="F4" s="42" t="s">
        <v>75</v>
      </c>
      <c r="G4" s="42" t="s">
        <v>76</v>
      </c>
      <c r="H4" s="42" t="s">
        <v>123</v>
      </c>
      <c r="I4" s="42" t="s">
        <v>124</v>
      </c>
    </row>
    <row r="5" spans="1:10" s="41" customFormat="1" ht="14.75" customHeight="1" x14ac:dyDescent="0.2">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2">
      <c r="A8" s="42" t="s">
        <v>80</v>
      </c>
      <c r="B8" s="40" t="s">
        <v>155</v>
      </c>
      <c r="C8" s="42" t="s">
        <v>81</v>
      </c>
      <c r="D8" s="42" t="s">
        <v>71</v>
      </c>
      <c r="E8" s="42" t="s">
        <v>72</v>
      </c>
      <c r="F8" s="42" t="s">
        <v>75</v>
      </c>
      <c r="G8" s="42" t="s">
        <v>76</v>
      </c>
      <c r="H8" s="42" t="s">
        <v>123</v>
      </c>
      <c r="I8" s="42" t="s">
        <v>124</v>
      </c>
    </row>
    <row r="9" spans="1:10" s="41" customFormat="1" ht="14.75" customHeight="1" x14ac:dyDescent="0.2">
      <c r="A9" s="42" t="s">
        <v>82</v>
      </c>
      <c r="B9" s="40" t="s">
        <v>155</v>
      </c>
      <c r="C9" s="42" t="s">
        <v>83</v>
      </c>
      <c r="D9" s="42" t="s">
        <v>71</v>
      </c>
      <c r="E9" s="42" t="s">
        <v>72</v>
      </c>
      <c r="F9" s="42" t="s">
        <v>75</v>
      </c>
      <c r="G9" s="42" t="s">
        <v>76</v>
      </c>
      <c r="H9" s="42" t="s">
        <v>123</v>
      </c>
      <c r="I9" s="42" t="s">
        <v>124</v>
      </c>
    </row>
    <row r="10" spans="1:10" s="41" customFormat="1" ht="14.75" customHeight="1" x14ac:dyDescent="0.2">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2">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2">
      <c r="A18" s="42" t="s">
        <v>184</v>
      </c>
      <c r="B18" s="42" t="s">
        <v>155</v>
      </c>
      <c r="C18" s="44" t="s">
        <v>148</v>
      </c>
      <c r="D18" s="44" t="s">
        <v>71</v>
      </c>
      <c r="E18" s="44" t="s">
        <v>93</v>
      </c>
      <c r="F18" s="44" t="s">
        <v>117</v>
      </c>
      <c r="G18" s="44"/>
      <c r="H18" s="42" t="s">
        <v>122</v>
      </c>
      <c r="I18" s="44"/>
      <c r="J18" s="49"/>
    </row>
    <row r="19" spans="1:10" ht="14.75" customHeight="1" x14ac:dyDescent="0.2">
      <c r="A19" s="42" t="s">
        <v>137</v>
      </c>
      <c r="B19" s="42" t="s">
        <v>150</v>
      </c>
      <c r="C19" s="44"/>
      <c r="D19" s="44" t="s">
        <v>71</v>
      </c>
      <c r="E19" s="44" t="s">
        <v>93</v>
      </c>
      <c r="F19" s="44" t="s">
        <v>171</v>
      </c>
      <c r="G19" s="44"/>
      <c r="H19" s="42" t="s">
        <v>122</v>
      </c>
      <c r="I19" s="44"/>
      <c r="J19" s="49"/>
    </row>
    <row r="20" spans="1:10" ht="14.75" customHeight="1" x14ac:dyDescent="0.2">
      <c r="A20" s="42" t="s">
        <v>137</v>
      </c>
      <c r="B20" s="42" t="s">
        <v>155</v>
      </c>
      <c r="C20" s="44"/>
      <c r="D20" s="44" t="s">
        <v>71</v>
      </c>
      <c r="E20" s="44" t="s">
        <v>93</v>
      </c>
      <c r="F20" s="44" t="s">
        <v>172</v>
      </c>
      <c r="G20" s="44"/>
      <c r="H20" s="42" t="s">
        <v>122</v>
      </c>
      <c r="I20" s="44"/>
      <c r="J20" s="49"/>
    </row>
    <row r="21" spans="1:10" ht="14.75" customHeight="1" x14ac:dyDescent="0.2">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2016-06-16T16:21:45Z</dcterms:modified>
</cp:coreProperties>
</file>