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<sst xmlns="http://schemas.openxmlformats.org/spreadsheetml/2006/main" count="382" uniqueCount="200">
  <si>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</si>
  <si>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</si>
  <si>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</si>
  <si>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</si>
  <si>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</si>
  <si>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</si>
  <si>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</si>
  <si>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</si>
  <si>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</si>
  <si>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</si>
  <si>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</si>
  <si>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</si>
  <si>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</si>
  <si>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</si>
  <si>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</si>
  <si>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</si>
  <si>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</si>
  <si>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</si>
  <si>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</si>
  <si>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</si>
  <si>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</si>
  <si>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</si>
  <si>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</si>
  <si>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</si>
  <si>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</si>
  <si>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</si>
  <si>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</si>
  <si>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</si>
  <si>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</si>
  <si>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</si>
  <si>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</si>
  <si>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</si>
  <si>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</si>
  <si>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</si>
  <si>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</si>
  <si>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</si>
  <si>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</si>
  <si>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</si>
  <si>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</si>
  <si>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</si>
  <si>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</si>
  <si>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</si>
  <si>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</si>
  <si>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</si>
  <si>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</si>
  <si>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</si>
  <si>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</si>
  <si>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</si>
  <si>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</si>
  <si>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</si>
  <si>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</si>
  <si>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</si>
  <si>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</si>
  <si>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</si>
  <si>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</si>
  <si>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</si>
  <si>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</si>
  <si>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</si>
  <si>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</si>
  <si>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</si>
  <si>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</si>
  <si>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</si>
  <si>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</si>
  <si>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</si>
  <si>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</si>
  <si>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</si>
  <si>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</si>
  <si>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</si>
  <si>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</si>
  <si>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</si>
  <si>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</si>
  <si>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</si>
  <si>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</si>
  <si>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</si>
  <si>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</si>
  <si>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</si>
  <si>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</si>
  <si>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</si>
  <si>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</si>
  <si>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</si>
  <si>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</si>
  <si>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</si>
  <si>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</si>
  <si>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</si>
  <si>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</si>
  <si>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</si>
  <si>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</si>
  <si>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</si>
  <si>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</si>
  <si>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</si>
  <si>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</si>
  <si>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</si>
  <si>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</si>
  <si>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</si>
  <si>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</si>
  <si>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</si>
  <si>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</si>
  <si>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</si>
  <si>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</si>
  <si>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</si>
  <si>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</si>
  <si>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</si>
  <si>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</si>
  <si>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</si>
  <si>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</si>
  <si>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</si>
  <si>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</si>
  <si>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</si>
  <si>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</si>
  <si>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</si>
  <si>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</si>
  <si>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</si>
  <si>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</si>
  <si>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</si>
  <si>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</si>
  <si>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</si>
  <si>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</si>
  <si>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</si>
  <si>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</si>
  <si>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</si>
  <si>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</si>
  <si>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</si>
  <si>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</si>
  <si>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</si>
  <si>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</si>
  <si>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</si>
  <si>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</si>
  <si>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</si>
  <si>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</si>
  <si>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</si>
  <si>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</si>
  <si>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</si>
  <si>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</si>
  <si>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</si>
  <si>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</si>
  <si>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</si>
  <si>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</si>
  <si>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</si>
  <si>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</si>
  <si>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</si>
  <si>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</si>
  <si>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</si>
  <si>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</si>
  <si>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</si>
  <si>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</si>
  <si>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</si>
  <si>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</si>
  <si>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</si>
  <si>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</si>
  <si>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</si>
  <si>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</si>
  <si>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</si>
  <si>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</si>
  <si>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</si>
  <si>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</si>
  <si>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</si>
  <si>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</si>
  <si>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</si>
  <si>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</si>
  <si>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</si>
  <si>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</si>
  <si>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</si>
  <si>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</si>
  <si>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</si>
  <si>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</si>
  <si>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</si>
  <si>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</si>
  <si>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</si>
  <si>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</si>
  <si>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</si>
  <si>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</si>
  <si>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</si>
  <si>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</si>
  <si>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</si>
  <si>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</si>
  <si>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</si>
  <si>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</si>
  <si>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</si>
  <si>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</si>
  <si>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</si>
  <si>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</si>
  <si>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</si>
  <si>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</si>
  <si>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</si>
  <si>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</si>
  <si>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</si>
  <si>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</si>
  <si>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</si>
  <si>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</si>
  <si>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LE_06_04_REC230</t>
  </si>
  <si>
    <t>Ilustración</t>
  </si>
  <si>
    <t>Imagen del mapa de Colombia en Sur América y en el mundo</t>
  </si>
  <si>
    <t xml:space="preserve">Quitar, por favor, los mapas de Colombia que están pequeños. El título puede quedar "Mapa de Colombia" en vez de "colombian map". Traducir "south America" por "Suramérica" </t>
  </si>
  <si>
    <t>Imagen del mapa político de Colombia</t>
  </si>
  <si>
    <t>Que quede "San Andrés, Providencia y Santa Catalina"</t>
  </si>
  <si>
    <t>Fotografía</t>
  </si>
  <si>
    <t>Imagen del mapa de Colombia con relieve</t>
  </si>
  <si>
    <t>mapa de carreteras de Colombia</t>
  </si>
  <si>
    <t>mapa de Colombia con vectores sobre energía</t>
  </si>
  <si>
    <t>La idea con este mapa es mostrar el uso de convenciones. El título del mapa puede quedar "Fuentes de energía en Colombia" (quitar el que está en inglés). Por Favor quitar lo referente a energía nuclear, biomass y osmosis. La energía eólica la podemos reubicar en la Guajira, la hidroeléctrica queda mejor en el centro del mapa (hacia cundinamarca) y la de bombeo queda mejor hacia Antioquia. Quitar el gráfico que dice "generating station". Traducir: marine energy (energía marina), Thermal (térmica), wind (eólica), hydroelectricity (hidroeléctrica), marine (marina) y pumped storage (por bombeo). Podemos quitar el gráfico con curvas de Co2, o2 y h2o.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</si>
</sst>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81" x14ac:dyDescent="0.25">
      <c r="A10" s="12" t="str">
        <f>IF(OR(B10&lt;&gt;"",J10&lt;&gt;""),"IMG01","")</f>
        <v>IMG01</v>
      </c>
      <c r="B10" s="109">
        <v>192147335</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LE_06_04_REC230_IMG01.jpg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192</v>
      </c>
      <c r="O10" s="2" t="str">
        <f>'Definición técnica de imagenes'!A12</f>
        <v>M12D</v>
      </c>
    </row>
    <row r="11" spans="1:16" s="11" customFormat="1" ht="27" x14ac:dyDescent="0.25">
      <c r="A11" s="12" t="str">
        <f t="shared" ref="A11:A18" si="3">IF(OR(B11&lt;&gt;"",J11&lt;&gt;""),CONCATENATE(LEFT(A10,3),IF(MID(A10,4,2)+1&lt;10,CONCATENATE("0",MID(A10,4,2)+1))),"")</f>
        <v>IMG02</v>
      </c>
      <c r="B11" s="109">
        <v>44294572</v>
      </c>
      <c r="C11" s="20" t="str">
        <f t="shared" si="0"/>
        <v>Recurso F8</v>
      </c>
      <c r="D11" s="63" t="s">
        <v>190</v>
      </c>
      <c r="E11" s="63" t="s">
        <v>155</v>
      </c>
      <c r="F11" s="13" t="str">
        <f t="shared" ref="F11:F74" ca="1" si="4">IF(OR(B11&lt;&gt;"",J11&lt;&gt;""),CONCATENATE($C$7,"_",$A11,IF($G$4="Cuaderno de Estudio","_small",CONCATENATE(IF(I11="","","n"),IF(LEFT($G$5,1)="F",".jpg",".png")))),"")</f>
        <v>LE_06_04_REC230_IMG02.jpg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27" x14ac:dyDescent="0.25">
      <c r="A12" s="12" t="str">
        <f t="shared" si="3"/>
        <v>IMG03</v>
      </c>
      <c r="B12" s="109">
        <v>20030005</v>
      </c>
      <c r="C12" s="20" t="str">
        <f t="shared" si="0"/>
        <v>Recurso F8</v>
      </c>
      <c r="D12" s="63" t="s">
        <v>195</v>
      </c>
      <c r="E12" s="63" t="s">
        <v>155</v>
      </c>
      <c r="F12" s="13" t="str">
        <f t="shared" ca="1" si="4"/>
        <v>LE_06_04_REC230_IMG03.jpg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c r="O12" s="2" t="str">
        <f>'Definición técnica de imagenes'!A18</f>
        <v>Diaporama F1</v>
      </c>
    </row>
    <row r="13" spans="1:16" s="11" customFormat="1" x14ac:dyDescent="0.25">
      <c r="A13" s="12" t="str">
        <f t="shared" si="3"/>
        <v>IMG04</v>
      </c>
      <c r="B13" s="109">
        <v>281313416</v>
      </c>
      <c r="C13" s="20" t="str">
        <f t="shared" si="0"/>
        <v>Recurso F8</v>
      </c>
      <c r="D13" s="63" t="s">
        <v>195</v>
      </c>
      <c r="E13" s="63" t="s">
        <v>155</v>
      </c>
      <c r="F13" s="13" t="str">
        <f t="shared" ca="1" si="4"/>
        <v>LE_06_04_REC230_IMG04.jpg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c r="O13" s="2" t="str">
        <f>'Definición técnica de imagenes'!A19</f>
        <v>F4</v>
      </c>
    </row>
    <row r="14" spans="1:16" s="11" customFormat="1" ht="297" x14ac:dyDescent="0.25">
      <c r="A14" s="12" t="str">
        <f t="shared" si="3"/>
        <v>IMG05</v>
      </c>
      <c r="B14" s="109">
        <v>217038085</v>
      </c>
      <c r="C14" s="20" t="str">
        <f t="shared" si="0"/>
        <v>Recurso F8</v>
      </c>
      <c r="D14" s="63" t="s">
        <v>190</v>
      </c>
      <c r="E14" s="63" t="s">
        <v>155</v>
      </c>
      <c r="F14" s="13" t="str">
        <f t="shared" ca="1" si="4"/>
        <v>LE_06_04_REC230_IMG05.jpg</v>
      </c>
      <c r="G14" s="13" t="str">
        <f ca="1">IF($F14&lt;&gt;"",IF($G$4="Recurso",VLOOKUP($E14,OFFSET('Definición técnica de imagenes'!$A$1,MATCH($G$5,'Definición técnica de imagenes'!$A$1:$A$104,0)-1,1,COUNTIF('Definición técnica de imagenes'!$A$3:$A$102,$G$5),5),5,FALSE),'Definición técnica de imagenes'!$F$16),"")</f>
        <v>643 x 450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198</v>
      </c>
      <c r="K14" s="64" t="s">
        <v>199</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2016-02-05T05:52:59Z</dcterms:modified>
</cp:coreProperties>
</file>