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7_CO\solicitudes grá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19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17" i="2" l="1"/>
  <c r="D18" i="2" s="1"/>
  <c r="F11" i="1"/>
  <c r="G11" i="1" s="1"/>
  <c r="H10" i="1"/>
  <c r="A13" i="1"/>
  <c r="F13" i="1" s="1"/>
  <c r="G13" i="1" s="1"/>
  <c r="F10" i="1"/>
  <c r="G10" i="1" s="1"/>
  <c r="A14" i="1" l="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<sst xmlns="http://schemas.openxmlformats.org/spreadsheetml/2006/main" count="382" uniqueCount="197">
  <si>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</si>
  <si>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</si>
  <si>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</si>
  <si>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</si>
  <si>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</si>
  <si>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</si>
  <si>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</si>
  <si>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</si>
  <si>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</si>
  <si>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</si>
  <si>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</si>
  <si>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</si>
  <si>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</si>
  <si>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</si>
  <si>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</si>
  <si>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</si>
  <si>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</si>
  <si>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</si>
  <si>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</si>
  <si>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</si>
  <si>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</si>
  <si>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</si>
  <si>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</si>
  <si>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</si>
  <si>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</si>
  <si>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</si>
  <si>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</si>
  <si>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</si>
  <si>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</si>
  <si>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</si>
  <si>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</si>
  <si>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</si>
  <si>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</si>
  <si>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</si>
  <si>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</si>
  <si>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</si>
  <si>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</si>
  <si>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</si>
  <si>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</si>
  <si>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</si>
  <si>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</si>
  <si>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</si>
  <si>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</si>
  <si>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</si>
  <si>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</si>
  <si>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</si>
  <si>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</si>
  <si>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</si>
  <si>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</si>
  <si>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</si>
  <si>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</si>
  <si>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</si>
  <si>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</si>
  <si>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</si>
  <si>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</si>
  <si>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</si>
  <si>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</si>
  <si>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</si>
  <si>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</si>
  <si>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</si>
  <si>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</si>
  <si>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</si>
  <si>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</si>
  <si>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</si>
  <si>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</si>
  <si>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</si>
  <si>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</si>
  <si>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</si>
  <si>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</si>
  <si>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</si>
  <si>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</si>
  <si>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</si>
  <si>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</si>
  <si>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</si>
  <si>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</si>
  <si>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</si>
  <si>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</si>
  <si>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</si>
  <si>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</si>
  <si>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</si>
  <si>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</si>
  <si>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</si>
  <si>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</si>
  <si>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</si>
  <si>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</si>
  <si>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</si>
  <si>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</si>
  <si>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</si>
  <si>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</si>
  <si>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</si>
  <si>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</si>
  <si>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</si>
  <si>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</si>
  <si>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</si>
  <si>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</si>
  <si>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</si>
  <si>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</si>
  <si>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</si>
  <si>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</si>
  <si>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</si>
  <si>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</si>
  <si>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</si>
  <si>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</si>
  <si>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</si>
  <si>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</si>
  <si>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</si>
  <si>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</si>
  <si>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</si>
  <si>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</si>
  <si>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</si>
  <si>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</si>
  <si>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</si>
  <si>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</si>
  <si>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</si>
  <si>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</si>
  <si>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</si>
  <si>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</si>
  <si>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</si>
  <si>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</si>
  <si>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</si>
  <si>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</si>
  <si>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</si>
  <si>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</si>
  <si>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</si>
  <si>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</si>
  <si>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</si>
  <si>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</si>
  <si>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</si>
  <si>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</si>
  <si>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</si>
  <si>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</si>
  <si>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</si>
  <si>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</si>
  <si>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</si>
  <si>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</si>
  <si>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</si>
  <si>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</si>
  <si>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</si>
  <si>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</si>
  <si>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</si>
  <si>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</si>
  <si>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</si>
  <si>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</si>
  <si>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</si>
  <si>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</si>
  <si>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</si>
  <si>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</si>
  <si>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</si>
  <si>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</si>
  <si>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</si>
  <si>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</si>
  <si>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</si>
  <si>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</si>
  <si>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</si>
  <si>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</si>
  <si>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</si>
  <si>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</si>
  <si>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</si>
  <si>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</si>
  <si>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</si>
  <si>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</si>
  <si>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</si>
  <si>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</si>
  <si>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</si>
  <si>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</si>
  <si>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</si>
  <si>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</si>
  <si>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</si>
  <si>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</si>
  <si>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</si>
  <si>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</si>
  <si>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</si>
  <si>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</si>
  <si>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</si>
  <si>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</si>
  <si>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</si>
  <si>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</si>
  <si>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</si>
  <si>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</si>
  <si>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</si>
  <si>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</si>
  <si>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</si>
  <si>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</si>
  <si>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</si>
  <si>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</si>
  <si>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</si>
  <si>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</si>
  <si>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ensayo</t>
  </si>
  <si>
    <t>Luz Amparo Rubiano Acosta</t>
  </si>
  <si>
    <t>LE_08_07_REC60</t>
  </si>
  <si>
    <t>Fotografía</t>
  </si>
  <si>
    <t>Ferdinand Delacroix (1798-1863) "Liberty on the Barricades" (1830). Reproduction of illustrated album "Delacroix", published in Budapest, Hungary, 1963.</t>
  </si>
  <si>
    <t>Mapa Latinoamérica</t>
  </si>
  <si>
    <t>businessman in the middle of a maze</t>
  </si>
  <si>
    <t>Teen girl unhappy with their appearance</t>
  </si>
  <si>
    <t>Castle de Nacqueville (Chateau de Nacqueville), Normandy, France</t>
  </si>
  <si>
    <t>Vintage photo of happy family dining outdoor (fifties)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</si>
</sst>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4" activePane="bottomLeft" state="frozen"/>
      <selection pane="bottomLeft" activeCell="J17" sqref="J16: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v>91605461</v>
      </c>
      <c r="C10" s="20" t="str">
        <f>IF(OR(B10&lt;&gt;"",J10&lt;&gt;""),IF($G$4="Recurso",CONCATENATE($G$4," ",$G$5),$G$4),"")</f>
        <v>Recurso M5A</v>
      </c>
      <c r="D10" s="63" t="s">
        <v>190</v>
      </c>
      <c r="E10" s="63" t="s">
        <v>155</v>
      </c>
      <c r="F10" s="13" t="str">
        <f ca="1">IF(OR(B10&lt;&gt;"",J10&lt;&gt;""),CONCATENATE($C$7,"_",$A10,IF($G$4="Cuaderno de Estudio","_small",CONCATENATE(IF(I10="","","n"),IF(LEFT($G$5,1)="F",".jpg",".png")))),"")</f>
        <v>LE_08_07_REC60_IMG01n.png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ca="1">IF(AND(I10&lt;&gt;"",I10&lt;&gt;0),IF(OR(B10&lt;&gt;"",J10&lt;&gt;""),CONCATENATE($C$7,"_",$A10,IF($G$4="Cuaderno de Estudio","_zoom",CONCATENATE("a",IF(LEFT($G$5,1)="F",".jpg",".png")))),""),"")</f>
        <v>LE_08_07_REC60_IMG01a.png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3" t="s">
        <v>191</v>
      </c>
      <c r="O10" s="2" t="str">
        <f>'Definición técnica de imagenes'!A12</f>
        <v>M12D</v>
      </c>
    </row>
    <row r="11" spans="1:16" s="11" customFormat="1" ht="13.9" customHeight="1" x14ac:dyDescent="0.25">
      <c r="A11" s="12" t="str">
        <f>IF(OR(B11&lt;&gt;"",J11&lt;&gt;""),CONCATENATE(LEFT(A10,3),IF(MID(A10,4,2)+1&lt;10,CONCATENATE("0",MID(A10,4,2)+1))),"")</f>
        <v>IMG02</v>
      </c>
      <c r="B11" s="62">
        <v>240106291</v>
      </c>
      <c r="C11" s="20" t="str">
        <f>IF(OR(B11&lt;&gt;"",J11&lt;&gt;""),IF($G$4="Recurso",CONCATENATE($G$4," ",$G$5),$G$4),"")</f>
        <v>Recurso M5A</v>
      </c>
      <c r="D11" s="63" t="s">
        <v>190</v>
      </c>
      <c r="E11" s="63" t="s">
        <v>155</v>
      </c>
      <c r="F11" s="13" t="str">
        <f ca="1">IF(OR(B11&lt;&gt;"",J11&lt;&gt;""),CONCATENATE($C$7,"_",$A11,IF($G$4="Cuaderno de Estudio","_small",CONCATENATE(IF(I11="","","n"),IF(LEFT($G$5,1)="F",".jpg",".png")))),"")</f>
        <v>LE_08_07_REC60_IMG02n.png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LE_08_07_REC60_IMG02a.png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27" x14ac:dyDescent="0.25">
      <c r="A12" s="12" t="str">
        <f>IF(OR(B12&lt;&gt;"",J12&lt;&gt;""),CONCATENATE(LEFT(A11,3),IF(MID(A11,4,2)+1&lt;10,CONCATENATE("0",MID(A11,4,2)+1))),"")</f>
        <v>IMG03</v>
      </c>
      <c r="B12" s="62">
        <v>156772589</v>
      </c>
      <c r="C12" s="20" t="str">
        <f>IF(OR(B12&lt;&gt;"",J12&lt;&gt;""),IF($G$4="Recurso",CONCATENATE($G$4," ",$G$5),$G$4),"")</f>
        <v>Recurso M5A</v>
      </c>
      <c r="D12" s="63" t="s">
        <v>190</v>
      </c>
      <c r="E12" s="63" t="s">
        <v>155</v>
      </c>
      <c r="F12" s="13" t="str">
        <f ca="1">IF(OR(B12&lt;&gt;"",J12&lt;&gt;""),CONCATENATE($C$7,"_",$A12,IF($G$4="Cuaderno de Estudio","_small",CONCATENATE(IF(I12="","","n"),IF(LEFT($G$5,1)="F",".jpg",".png")))),"")</f>
        <v>LE_08_07_REC60_IMG03n.png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ca="1">IF(AND(I12&lt;&gt;"",I12&lt;&gt;0),IF(OR(B12&lt;&gt;"",J12&lt;&gt;""),CONCATENATE($C$7,"_",$A12,IF($G$4="Cuaderno de Estudio","_zoom",CONCATENATE("a",IF(LEFT($G$5,1)="F",".jpg",".png")))),""),"")</f>
        <v>LE_08_07_REC60_IMG03a.png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193</v>
      </c>
      <c r="O12" s="2" t="str">
        <f>'Definición técnica de imagenes'!A18</f>
        <v>Diaporama F1</v>
      </c>
    </row>
    <row r="13" spans="1:16" s="11" customFormat="1" ht="27" x14ac:dyDescent="0.25">
      <c r="A13" s="12" t="str">
        <f>IF(OR(B13&lt;&gt;"",J13&lt;&gt;""),CONCATENATE(LEFT(A12,3),IF(MID(A12,4,2)+1&lt;10,CONCATENATE("0",MID(A12,4,2)+1))),"")</f>
        <v>IMG04</v>
      </c>
      <c r="B13" s="62">
        <v>99042647</v>
      </c>
      <c r="C13" s="20" t="str">
        <f>IF(OR(B13&lt;&gt;"",J13&lt;&gt;""),IF($G$4="Recurso",CONCATENATE($G$4," ",$G$5),$G$4),"")</f>
        <v>Recurso M5A</v>
      </c>
      <c r="D13" s="63" t="s">
        <v>190</v>
      </c>
      <c r="E13" s="63" t="s">
        <v>155</v>
      </c>
      <c r="F13" s="13" t="str">
        <f ca="1">IF(OR(B13&lt;&gt;"",J13&lt;&gt;""),CONCATENATE($C$7,"_",$A13,IF($G$4="Cuaderno de Estudio","_small",CONCATENATE(IF(I13="","","n"),IF(LEFT($G$5,1)="F",".jpg",".png")))),"")</f>
        <v>LE_08_07_REC60_IMG04n.png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ca="1">IF(AND(I13&lt;&gt;"",I13&lt;&gt;0),IF(OR(B13&lt;&gt;"",J13&lt;&gt;""),CONCATENATE($C$7,"_",$A13,IF($G$4="Cuaderno de Estudio","_zoom",CONCATENATE("a",IF(LEFT($G$5,1)="F",".jpg",".png")))),""),"")</f>
        <v>LE_08_07_REC60_IMG04a.png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194</v>
      </c>
      <c r="O13" s="2" t="str">
        <f>'Definición técnica de imagenes'!A19</f>
        <v>F4</v>
      </c>
    </row>
    <row r="14" spans="1:16" s="11" customFormat="1" ht="40.5" x14ac:dyDescent="0.25">
      <c r="A14" s="12" t="str">
        <f>IF(OR(B14&lt;&gt;"",J14&lt;&gt;""),CONCATENATE(LEFT(A13,3),IF(MID(A13,4,2)+1&lt;10,CONCATENATE("0",MID(A13,4,2)+1))),"")</f>
        <v>IMG05</v>
      </c>
      <c r="B14" s="62">
        <v>131830208</v>
      </c>
      <c r="C14" s="20" t="str">
        <f>IF(OR(B14&lt;&gt;"",J14&lt;&gt;""),IF($G$4="Recurso",CONCATENATE($G$4," ",$G$5),$G$4),"")</f>
        <v>Recurso M5A</v>
      </c>
      <c r="D14" s="63" t="s">
        <v>190</v>
      </c>
      <c r="E14" s="63" t="s">
        <v>155</v>
      </c>
      <c r="F14" s="13" t="str">
        <f ca="1">IF(OR(B14&lt;&gt;"",J14&lt;&gt;""),CONCATENATE($C$7,"_",$A14,IF($G$4="Cuaderno de Estudio","_small",CONCATENATE(IF(I14="","","n"),IF(LEFT($G$5,1)="F",".jpg",".png")))),"")</f>
        <v>LE_08_07_REC60_IMG05n.png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ca="1">IF(AND(I14&lt;&gt;"",I14&lt;&gt;0),IF(OR(B14&lt;&gt;"",J14&lt;&gt;""),CONCATENATE($C$7,"_",$A14,IF($G$4="Cuaderno de Estudio","_zoom",CONCATENATE("a",IF(LEFT($G$5,1)="F",".jpg",".png")))),""),"")</f>
        <v>LE_08_07_REC60_IMG05a.png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195</v>
      </c>
      <c r="O14" s="2" t="str">
        <f>'Definición técnica de imagenes'!A22</f>
        <v>F6</v>
      </c>
    </row>
    <row r="15" spans="1:16" s="11" customFormat="1" ht="27" x14ac:dyDescent="0.25">
      <c r="A15" s="12" t="str">
        <f>IF(OR(B15&lt;&gt;"",J15&lt;&gt;""),CONCATENATE(LEFT(A14,3),IF(MID(A14,4,2)+1&lt;10,CONCATENATE("0",MID(A14,4,2)+1))),"")</f>
        <v>IMG06</v>
      </c>
      <c r="B15" s="62">
        <v>97352177</v>
      </c>
      <c r="C15" s="20" t="str">
        <f>IF(OR(B15&lt;&gt;"",J15&lt;&gt;""),IF($G$4="Recurso",CONCATENATE($G$4," ",$G$5),$G$4),"")</f>
        <v>Recurso M5A</v>
      </c>
      <c r="D15" s="63" t="s">
        <v>190</v>
      </c>
      <c r="E15" s="63" t="s">
        <v>155</v>
      </c>
      <c r="F15" s="13" t="str">
        <f ca="1">IF(OR(B15&lt;&gt;"",J15&lt;&gt;""),CONCATENATE($C$7,"_",$A15,IF($G$4="Cuaderno de Estudio","_small",CONCATENATE(IF(I15="","","n"),IF(LEFT($G$5,1)="F",".jpg",".png")))),"")</f>
        <v>LE_08_07_REC60_IMG06n.png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ca="1">IF(AND(I15&lt;&gt;"",I15&lt;&gt;0),IF(OR(B15&lt;&gt;"",J15&lt;&gt;""),CONCATENATE($C$7,"_",$A15,IF($G$4="Cuaderno de Estudio","_zoom",CONCATENATE("a",IF(LEFT($G$5,1)="F",".jpg",".png")))),""),"")</f>
        <v>LE_08_07_REC60_IMG06a.png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196</v>
      </c>
      <c r="O15" s="2" t="str">
        <f>'Definición técnica de imagenes'!A24</f>
        <v>F6B</v>
      </c>
    </row>
    <row r="16" spans="1:16" s="11" customFormat="1" ht="14.25" x14ac:dyDescent="0.3">
      <c r="A16" s="12" t="str">
        <f t="shared" ref="A11:A18" si="0">IF(OR(B16&lt;&gt;"",J16&lt;&gt;""),CONCATENATE(LEFT(A15,3),IF(MID(A15,4,2)+1&lt;10,CONCATENATE("0",MID(A15,4,2)+1))),"")</f>
        <v/>
      </c>
      <c r="B16" s="62"/>
      <c r="C16" s="20" t="str">
        <f t="shared" ref="C10:C41" si="1">IF(OR(B16&lt;&gt;"",J16&lt;&gt;""),IF($G$4="Recurso",CONCATENATE($G$4," ",$G$5),$G$4),"")</f>
        <v/>
      </c>
      <c r="D16" s="63"/>
      <c r="E16" s="63"/>
      <c r="F16" s="13" t="str">
        <f t="shared" ref="F11:F74" si="2">IF(OR(B16&lt;&gt;"",J16&lt;&gt;""),CONCATENATE($C$7,"_",$A16,IF($G$4="Cuaderno de Estudio","_small",CONCATENATE(IF(I16="","","n"),IF(LEFT($G$5,1)="F",".jpg",".png")))),"")</f>
        <v/>
      </c>
      <c r="G16" s="13" t="str">
        <f ca="1">IF($F16&lt;&gt;"",IF($G$4="Recurso",VLOOKUP($E16,OFFSET('Definición técnica de imagenes'!$A$1,MATCH($G$5,'Definición técnica de imagenes'!$A$1:$A$104,0)-1,1,COUNTIF('Definición técnica de imagenes'!$A$3:$A$102,$G$5),5),5,FALSE),'Definición técnica de imagenes'!$F$16),"")</f>
        <v/>
      </c>
      <c r="H16" s="13" t="str">
        <f t="shared" ref="H11:H74" ca="1" si="3">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0"/>
        <v/>
      </c>
      <c r="B17" s="62"/>
      <c r="C17" s="20" t="str">
        <f t="shared" si="1"/>
        <v/>
      </c>
      <c r="D17" s="63"/>
      <c r="E17" s="63"/>
      <c r="F17" s="13" t="str">
        <f t="shared" si="2"/>
        <v/>
      </c>
      <c r="G17" s="13" t="str">
        <f ca="1">IF($F17&lt;&gt;"",IF($G$4="Recurso",VLOOKUP($E17,OFFSET('Definición técnica de imagenes'!$A$1,MATCH($G$5,'Definición técnica de imagenes'!$A$1:$A$104,0)-1,1,COUNTIF('Definición técnica de imagenes'!$A$3:$A$102,$G$5),5),5,FALSE),'Definición técnica de imagenes'!$F$16),"")</f>
        <v/>
      </c>
      <c r="H17" s="13" t="str">
        <f t="shared" ca="1" si="3"/>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0"/>
        <v/>
      </c>
      <c r="B18" s="62"/>
      <c r="C18" s="20" t="str">
        <f t="shared" si="1"/>
        <v/>
      </c>
      <c r="D18" s="63"/>
      <c r="E18" s="63"/>
      <c r="F18" s="13" t="str">
        <f t="shared" si="2"/>
        <v/>
      </c>
      <c r="G18" s="13" t="str">
        <f ca="1">IF($F18&lt;&gt;"",IF($G$4="Recurso",VLOOKUP($E18,OFFSET('Definición técnica de imagenes'!$A$1,MATCH($G$5,'Definición técnica de imagenes'!$A$1:$A$104,0)-1,1,COUNTIF('Definición técnica de imagenes'!$A$3:$A$102,$G$5),5),5,FALSE),'Definición técnica de imagenes'!$F$16),"")</f>
        <v/>
      </c>
      <c r="H18" s="13" t="str">
        <f t="shared" ca="1" si="3"/>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4">IF(OR(B19&lt;&gt;"",J19&lt;&gt;""),CONCATENATE(LEFT(A18,3),IF(MID(A18,4,2)+1&lt;10,CONCATENATE("0",MID(A18,4,2)+1),MID(A18,4,2)+1)),"")</f>
        <v/>
      </c>
      <c r="B19" s="62"/>
      <c r="C19" s="20" t="str">
        <f t="shared" si="1"/>
        <v/>
      </c>
      <c r="D19" s="63"/>
      <c r="E19" s="63"/>
      <c r="F19" s="13" t="str">
        <f t="shared" si="2"/>
        <v/>
      </c>
      <c r="G19" s="13" t="str">
        <f ca="1">IF($F19&lt;&gt;"",IF($G$4="Recurso",VLOOKUP($E19,OFFSET('Definición técnica de imagenes'!$A$1,MATCH($G$5,'Definición técnica de imagenes'!$A$1:$A$104,0)-1,1,COUNTIF('Definición técnica de imagenes'!$A$3:$A$102,$G$5),5),5,FALSE),'Definición técnica de imagenes'!$F$16),"")</f>
        <v/>
      </c>
      <c r="H19" s="13" t="str">
        <f t="shared" ca="1" si="3"/>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4"/>
        <v/>
      </c>
      <c r="B20" s="62"/>
      <c r="C20" s="20" t="str">
        <f t="shared" si="1"/>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4"/>
        <v/>
      </c>
      <c r="B21" s="62"/>
      <c r="C21" s="20" t="str">
        <f t="shared" si="1"/>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4"/>
        <v/>
      </c>
      <c r="B22" s="62"/>
      <c r="C22" s="20" t="str">
        <f t="shared" si="1"/>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4"/>
        <v/>
      </c>
      <c r="B23" s="62"/>
      <c r="C23" s="20" t="str">
        <f t="shared" si="1"/>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4"/>
        <v/>
      </c>
      <c r="B24" s="62"/>
      <c r="C24" s="20" t="str">
        <f t="shared" si="1"/>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4"/>
        <v/>
      </c>
      <c r="B25" s="62"/>
      <c r="C25" s="20" t="str">
        <f t="shared" si="1"/>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4"/>
        <v/>
      </c>
      <c r="B26" s="62"/>
      <c r="C26" s="20" t="str">
        <f t="shared" si="1"/>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4"/>
        <v/>
      </c>
      <c r="B27" s="62"/>
      <c r="C27" s="20" t="str">
        <f t="shared" si="1"/>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4"/>
        <v/>
      </c>
      <c r="B28" s="62"/>
      <c r="C28" s="20" t="str">
        <f t="shared" si="1"/>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4"/>
        <v/>
      </c>
      <c r="B29" s="62"/>
      <c r="C29" s="20" t="str">
        <f t="shared" si="1"/>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4"/>
        <v/>
      </c>
      <c r="B30" s="62"/>
      <c r="C30" s="20" t="str">
        <f t="shared" si="1"/>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4"/>
        <v/>
      </c>
      <c r="B31" s="62"/>
      <c r="C31" s="20" t="str">
        <f t="shared" si="1"/>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4"/>
        <v/>
      </c>
      <c r="B32" s="62"/>
      <c r="C32" s="20" t="str">
        <f t="shared" si="1"/>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4"/>
        <v/>
      </c>
      <c r="B33" s="62"/>
      <c r="C33" s="20" t="str">
        <f t="shared" si="1"/>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4"/>
        <v/>
      </c>
      <c r="B34" s="62"/>
      <c r="C34" s="20" t="str">
        <f t="shared" si="1"/>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4"/>
        <v/>
      </c>
      <c r="B35" s="62"/>
      <c r="C35" s="20" t="str">
        <f t="shared" si="1"/>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4"/>
        <v/>
      </c>
      <c r="B36" s="62"/>
      <c r="C36" s="20" t="str">
        <f t="shared" si="1"/>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4"/>
        <v/>
      </c>
      <c r="B37" s="62"/>
      <c r="C37" s="20" t="str">
        <f t="shared" si="1"/>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4"/>
        <v/>
      </c>
      <c r="B38" s="62"/>
      <c r="C38" s="20" t="str">
        <f t="shared" si="1"/>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4"/>
        <v/>
      </c>
      <c r="B39" s="62"/>
      <c r="C39" s="20" t="str">
        <f t="shared" si="1"/>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1"/>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1"/>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2016-02-19T16:20:16Z</dcterms:modified>
</cp:coreProperties>
</file>