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7_CO\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I42" i="1"/>
  <c r="H42" i="1" s="1"/>
  <c r="I43" i="1"/>
  <c r="H43" i="1" s="1"/>
  <c r="I44" i="1"/>
  <c r="H44" i="1" s="1"/>
  <c r="I45" i="1"/>
  <c r="H45" i="1" s="1"/>
  <c r="I46" i="1"/>
  <c r="H46" i="1" s="1"/>
  <c r="I47" i="1"/>
  <c r="H47" i="1" s="1"/>
  <c r="I48" i="1"/>
  <c r="H48" i="1" s="1"/>
  <c r="I49" i="1"/>
  <c r="H49" i="1" s="1"/>
  <c r="I50" i="1"/>
  <c r="H50" i="1" s="1"/>
  <c r="I51" i="1"/>
  <c r="H51" i="1" s="1"/>
  <c r="I52" i="1"/>
  <c r="H52" i="1" s="1"/>
  <c r="I53" i="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F51" i="1"/>
  <c r="G51" i="1" s="1"/>
  <c r="F50" i="1"/>
  <c r="G50" i="1" s="1"/>
  <c r="F49" i="1"/>
  <c r="G49" i="1" s="1"/>
  <c r="F48" i="1"/>
  <c r="G48" i="1" s="1"/>
  <c r="F47" i="1"/>
  <c r="G47" i="1" s="1"/>
  <c r="F46" i="1"/>
  <c r="G46" i="1" s="1"/>
  <c r="F45" i="1"/>
  <c r="G45" i="1" s="1"/>
  <c r="F44" i="1"/>
  <c r="G44" i="1" s="1"/>
  <c r="A43" i="1"/>
  <c r="F43" i="1"/>
  <c r="G43" i="1" s="1"/>
  <c r="A10" i="1"/>
  <c r="A11" i="1" s="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H41" i="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H21" i="1"/>
  <c r="F20" i="1"/>
  <c r="G20" i="1" s="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44" i="1"/>
  <c r="A45" i="1"/>
  <c r="A46" i="1"/>
  <c r="A47" i="1"/>
  <c r="A48" i="1"/>
  <c r="A49" i="1"/>
  <c r="A50" i="1"/>
  <c r="A51" i="1"/>
  <c r="A52" i="1"/>
  <c r="A53" i="1"/>
  <c r="A54" i="1"/>
  <c r="A55" i="1"/>
  <c r="A56" i="1"/>
  <c r="A57" i="1"/>
  <c r="A58" i="1"/>
  <c r="A59" i="1"/>
  <c r="A60" i="1"/>
  <c r="A61" i="1"/>
  <c r="A62" i="1"/>
  <c r="H11" i="1" l="1"/>
  <c r="A12" i="1"/>
  <c r="F11" i="1"/>
  <c r="G11" i="1" s="1"/>
  <c r="H12" i="1"/>
  <c r="D5" i="2"/>
  <c r="D7" i="2" s="1"/>
  <c r="F10" i="1"/>
  <c r="G10" i="1" s="1"/>
  <c r="H10" i="1"/>
  <c r="A13" i="1" l="1"/>
  <c r="F12" i="1"/>
  <c r="G12" i="1" s="1"/>
  <c r="H13" i="1" l="1"/>
  <c r="A14" i="1"/>
  <c r="F13" i="1"/>
  <c r="G13" i="1" s="1"/>
  <c r="A15" i="1" l="1"/>
  <c r="F14" i="1"/>
  <c r="G14" i="1" s="1"/>
  <c r="H14" i="1"/>
  <c r="A16" i="1" l="1"/>
  <c r="F15" i="1"/>
  <c r="G15" i="1" s="1"/>
  <c r="H15" i="1"/>
  <c r="A17" i="1" l="1"/>
  <c r="F16" i="1"/>
  <c r="G16" i="1" s="1"/>
  <c r="H16" i="1"/>
  <c r="A18" i="1" l="1"/>
  <c r="H17" i="1"/>
  <c r="F17" i="1"/>
  <c r="G17" i="1" s="1"/>
  <c r="A19" i="1" l="1"/>
  <c r="F18" i="1"/>
  <c r="G18" i="1" s="1"/>
  <c r="H18" i="1"/>
  <c r="H19" i="1" l="1"/>
  <c r="F19" i="1"/>
  <c r="G19" i="1" s="1"/>
</calcChain>
</file>

<file path=xl/sharedStrings.xml><?xml version="1.0" encoding="utf-8"?>
<sst xmlns="http://schemas.openxmlformats.org/spreadsheetml/2006/main" count="404" uniqueCount="211">
  <si>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</si>
  <si>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</si>
  <si>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</si>
  <si>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</si>
  <si>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</si>
  <si>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</si>
  <si>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</si>
  <si>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</si>
  <si>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</si>
  <si>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</si>
  <si>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</si>
  <si>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</si>
  <si>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</si>
  <si>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</si>
  <si>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</si>
  <si>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</si>
  <si>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</si>
  <si>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</si>
  <si>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</si>
  <si>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</si>
  <si>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</si>
  <si>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</si>
  <si>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</si>
  <si>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</si>
  <si>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</si>
  <si>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</si>
  <si>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</si>
  <si>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</si>
  <si>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</si>
  <si>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</si>
  <si>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</si>
  <si>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</si>
  <si>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</si>
  <si>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</si>
  <si>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</si>
  <si>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</si>
  <si>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</si>
  <si>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</si>
  <si>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</si>
  <si>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</si>
  <si>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</si>
  <si>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</si>
  <si>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</si>
  <si>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</si>
  <si>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</si>
  <si>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</si>
  <si>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</si>
  <si>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</si>
  <si>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</si>
  <si>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</si>
  <si>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</si>
  <si>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</si>
  <si>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</si>
  <si>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</si>
  <si>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</si>
  <si>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</si>
  <si>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</si>
  <si>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</si>
  <si>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</si>
  <si>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</si>
  <si>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</si>
  <si>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</si>
  <si>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</si>
  <si>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</si>
  <si>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</si>
  <si>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</si>
  <si>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</si>
  <si>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</si>
  <si>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</si>
  <si>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</si>
  <si>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</si>
  <si>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</si>
  <si>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</si>
  <si>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</si>
  <si>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</si>
  <si>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</si>
  <si>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</si>
  <si>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</si>
  <si>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</si>
  <si>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</si>
  <si>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</si>
  <si>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</si>
  <si>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</si>
  <si>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</si>
  <si>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</si>
  <si>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</si>
  <si>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</si>
  <si>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</si>
  <si>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</si>
  <si>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</si>
  <si>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</si>
  <si>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</si>
  <si>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</si>
  <si>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</si>
  <si>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</si>
  <si>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</si>
  <si>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</si>
  <si>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</si>
  <si>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</si>
  <si>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</si>
  <si>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</si>
  <si>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</si>
  <si>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</si>
  <si>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</si>
  <si>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</si>
  <si>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</si>
  <si>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</si>
  <si>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</si>
  <si>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</si>
  <si>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</si>
  <si>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</si>
  <si>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</si>
  <si>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</si>
  <si>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</si>
  <si>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</si>
  <si>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</si>
  <si>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</si>
  <si>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</si>
  <si>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</si>
  <si>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</si>
  <si>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</si>
  <si>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</si>
  <si>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</si>
  <si>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</si>
  <si>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</si>
  <si>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</si>
  <si>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</si>
  <si>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</si>
  <si>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</si>
  <si>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</si>
  <si>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</si>
  <si>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</si>
  <si>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</si>
  <si>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</si>
  <si>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</si>
  <si>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</si>
  <si>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</si>
  <si>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</si>
  <si>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</si>
  <si>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</si>
  <si>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</si>
  <si>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</si>
  <si>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</si>
  <si>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</si>
  <si>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</si>
  <si>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</si>
  <si>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</si>
  <si>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</si>
  <si>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</si>
  <si>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</si>
  <si>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</si>
  <si>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</si>
  <si>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</si>
  <si>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</si>
  <si>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</si>
  <si>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</si>
  <si>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</si>
  <si>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</si>
  <si>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</si>
  <si>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</si>
  <si>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</si>
  <si>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</si>
  <si>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</si>
  <si>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</si>
  <si>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</si>
  <si>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</si>
  <si>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</si>
  <si>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</si>
  <si>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</si>
  <si>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</si>
  <si>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</si>
  <si>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</si>
  <si>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</si>
  <si>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</si>
  <si>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</si>
  <si>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</si>
  <si>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</si>
  <si>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</si>
  <si>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</si>
  <si>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</si>
  <si>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</si>
  <si>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</si>
  <si>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</si>
  <si>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</si>
  <si>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</si>
  <si>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</si>
  <si>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</si>
  <si>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</si>
  <si>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El ensayo</t>
  </si>
  <si>
    <t>LE_08_07_REC110</t>
  </si>
  <si>
    <t>SHUTTER: 310373762</t>
  </si>
  <si>
    <t>SHUTTER: 226235422</t>
  </si>
  <si>
    <t>SHUTTER: 110935313</t>
  </si>
  <si>
    <t>SHUTTER: 9654760</t>
  </si>
  <si>
    <t>SHUTTER: 128131058</t>
  </si>
  <si>
    <t>SHUTTER: 127605749</t>
  </si>
  <si>
    <t>SHUTTER: 353573972</t>
  </si>
  <si>
    <t>SHUTTER: 346473296</t>
  </si>
  <si>
    <t>SHUTTER: 65263741</t>
  </si>
  <si>
    <t>SHUTTER: 82025407</t>
  </si>
  <si>
    <t>Luz Amparo Rubiano Acosta</t>
  </si>
  <si>
    <t>Detail closeup of old typewriter striker keys for writing communication</t>
  </si>
  <si>
    <t>old vinyl record on rusty vintage background</t>
  </si>
  <si>
    <t>organic farmer with a green apron raises his thumb</t>
  </si>
  <si>
    <t>Rich and Poor - Macau</t>
  </si>
  <si>
    <t>Conga player. Colored drummer in expressive outlines with colored background. /// Vector description: contours in shades of gray and black, editable in 9 layers.</t>
  </si>
  <si>
    <t>Photo of a female drummer and male guitarist playing on a stage. Slight motion blur on performers.</t>
  </si>
  <si>
    <t>Ruins of abandoned hotel building with old floor tiles, graffiti and ruined ceiling and walls</t>
  </si>
  <si>
    <t>Front view of Cristo del Rey statue of Cali against a blue sky with international flags waving around. Colombia</t>
  </si>
  <si>
    <t>opened book, lying on the bookshelf with a glasses</t>
  </si>
  <si>
    <t>People dancing under colorful lights of disco mirror ball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</si>
</sst>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20" workbookViewId="0">
      <pane ySplit="9" topLeftCell="A16" activePane="bottomLeft" state="frozen"/>
      <selection pane="bottomLeft" activeCell="J21" sqref="J20:J21"/>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200</v>
      </c>
      <c r="D5" s="90"/>
      <c r="E5" s="5"/>
      <c r="F5" s="37" t="str">
        <f>IF(G4="Recurso","Motor del recurso","")</f>
        <v>Motor del recurso</v>
      </c>
      <c r="G5" s="7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190</v>
      </c>
      <c r="C10" s="20" t="str">
        <f t="shared" ref="C10:C16" si="0">IF(OR(B10&lt;&gt;"",J10&lt;&gt;""),IF($G$4="Recurso",CONCATENATE($G$4," ",$G$5),$G$4),"")</f>
        <v>Recurso M6A</v>
      </c>
      <c r="D10" s="63" t="s">
        <v>187</v>
      </c>
      <c r="E10" s="63" t="s">
        <v>155</v>
      </c>
      <c r="F10" s="13" t="str">
        <f t="shared" ref="F10:F16" ca="1" si="1">IF(OR(B10&lt;&gt;"",J10&lt;&gt;""),CONCATENATE($C$7,"_",$A10,IF($G$4="Cuaderno de Estudio","_small",CONCATENATE(IF(I10="","","n"),IF(LEFT($G$5,1)="F",".jpg",".png")))),"")</f>
        <v>LE_08_07_REC110_IMG01n.png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6" ca="1" si="2">IF(AND(I10&lt;&gt;"",I10&lt;&gt;0),IF(OR(B10&lt;&gt;"",J10&lt;&gt;""),CONCATENATE($C$7,"_",$A10,IF($G$4="Cuaderno de Estudio","_zoom",CONCATENATE("a",IF(LEFT($G$5,1)="F",".jpg",".png")))),""),"")</f>
        <v>LE_08_07_REC110_IMG01a.png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201</v>
      </c>
      <c r="O10" s="2" t="str">
        <f>'Definición técnica de imagenes'!A12</f>
        <v>M12D</v>
      </c>
    </row>
    <row r="11" spans="1:16" s="11" customFormat="1" ht="27" x14ac:dyDescent="0.25">
      <c r="A11" s="12" t="str">
        <f t="shared" ref="A11:A16" si="3">IF(OR(B11&lt;&gt;"",J11&lt;&gt;""),CONCATENATE(LEFT(A10,3),IF(MID(A10,4,2)+1&lt;10,CONCATENATE("0",MID(A10,4,2)+1))),"")</f>
        <v>IMG02</v>
      </c>
      <c r="B11" s="62" t="s">
        <v>191</v>
      </c>
      <c r="C11" s="20" t="str">
        <f t="shared" si="0"/>
        <v>Recurso M6A</v>
      </c>
      <c r="D11" s="63" t="s">
        <v>187</v>
      </c>
      <c r="E11" s="63" t="s">
        <v>155</v>
      </c>
      <c r="F11" s="13" t="str">
        <f t="shared" ca="1" si="1"/>
        <v>LE_08_07_REC110_IMG02n.png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LE_08_07_REC110_IMG02a.png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202</v>
      </c>
      <c r="O11" s="2" t="str">
        <f>'Definición técnica de imagenes'!A13</f>
        <v>M101</v>
      </c>
    </row>
    <row r="12" spans="1:16" s="11" customFormat="1" ht="27" x14ac:dyDescent="0.25">
      <c r="A12" s="12" t="str">
        <f t="shared" si="3"/>
        <v>IMG03</v>
      </c>
      <c r="B12" s="62" t="s">
        <v>192</v>
      </c>
      <c r="C12" s="20" t="str">
        <f t="shared" si="0"/>
        <v>Recurso M6A</v>
      </c>
      <c r="D12" s="63" t="s">
        <v>187</v>
      </c>
      <c r="E12" s="63" t="s">
        <v>155</v>
      </c>
      <c r="F12" s="13" t="str">
        <f t="shared" ca="1" si="1"/>
        <v>LE_08_07_REC110_IMG03n.png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LE_08_07_REC110_IMG03a.png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203</v>
      </c>
      <c r="O12" s="2" t="str">
        <f>'Definición técnica de imagenes'!A18</f>
        <v>Diaporama F1</v>
      </c>
    </row>
    <row r="13" spans="1:16" s="11" customFormat="1" x14ac:dyDescent="0.25">
      <c r="A13" s="12" t="str">
        <f t="shared" si="3"/>
        <v>IMG04</v>
      </c>
      <c r="B13" s="62" t="s">
        <v>193</v>
      </c>
      <c r="C13" s="20" t="str">
        <f t="shared" si="0"/>
        <v>Recurso M6A</v>
      </c>
      <c r="D13" s="63" t="s">
        <v>187</v>
      </c>
      <c r="E13" s="63" t="s">
        <v>155</v>
      </c>
      <c r="F13" s="13" t="str">
        <f t="shared" ca="1" si="1"/>
        <v>LE_08_07_REC110_IMG04n.png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LE_08_07_REC110_IMG04a.png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204</v>
      </c>
      <c r="O13" s="2" t="str">
        <f>'Definición técnica de imagenes'!A19</f>
        <v>F4</v>
      </c>
    </row>
    <row r="14" spans="1:16" s="11" customFormat="1" ht="81" x14ac:dyDescent="0.25">
      <c r="A14" s="12" t="str">
        <f t="shared" si="3"/>
        <v>IMG05</v>
      </c>
      <c r="B14" s="62" t="s">
        <v>194</v>
      </c>
      <c r="C14" s="20" t="str">
        <f t="shared" si="0"/>
        <v>Recurso M6A</v>
      </c>
      <c r="D14" s="63" t="s">
        <v>187</v>
      </c>
      <c r="E14" s="63" t="s">
        <v>155</v>
      </c>
      <c r="F14" s="13" t="str">
        <f t="shared" ca="1" si="1"/>
        <v>LE_08_07_REC110_IMG05n.png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LE_08_07_REC110_IMG05a.png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205</v>
      </c>
      <c r="O14" s="2" t="str">
        <f>'Definición técnica de imagenes'!A22</f>
        <v>F6</v>
      </c>
    </row>
    <row r="15" spans="1:16" s="11" customFormat="1" ht="40.5" x14ac:dyDescent="0.25">
      <c r="A15" s="12" t="str">
        <f t="shared" si="3"/>
        <v>IMG06</v>
      </c>
      <c r="B15" s="62" t="s">
        <v>195</v>
      </c>
      <c r="C15" s="20" t="str">
        <f t="shared" si="0"/>
        <v>Recurso M6A</v>
      </c>
      <c r="D15" s="63" t="s">
        <v>187</v>
      </c>
      <c r="E15" s="63" t="s">
        <v>155</v>
      </c>
      <c r="F15" s="13" t="str">
        <f t="shared" ca="1" si="1"/>
        <v>LE_08_07_REC110_IMG06n.png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LE_08_07_REC110_IMG06a.png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206</v>
      </c>
      <c r="O15" s="2" t="str">
        <f>'Definición técnica de imagenes'!A24</f>
        <v>F6B</v>
      </c>
    </row>
    <row r="16" spans="1:16" s="11" customFormat="1" ht="42.75" x14ac:dyDescent="0.3">
      <c r="A16" s="12" t="str">
        <f t="shared" si="3"/>
        <v>IMG07</v>
      </c>
      <c r="B16" s="62" t="s">
        <v>196</v>
      </c>
      <c r="C16" s="20" t="str">
        <f t="shared" si="0"/>
        <v>Recurso M6A</v>
      </c>
      <c r="D16" s="63" t="s">
        <v>187</v>
      </c>
      <c r="E16" s="63" t="s">
        <v>155</v>
      </c>
      <c r="F16" s="13" t="str">
        <f t="shared" ca="1" si="1"/>
        <v>LE_08_07_REC110_IMG07n.png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LE_08_07_REC110_IMG07a.png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207</v>
      </c>
      <c r="O16" s="2" t="str">
        <f>'Definición técnica de imagenes'!A25</f>
        <v>F7</v>
      </c>
    </row>
    <row r="17" spans="1:15" s="11" customFormat="1" ht="54" x14ac:dyDescent="0.25">
      <c r="A17" s="12" t="str">
        <f t="shared" ref="A17:A18" si="4">IF(OR(B17&lt;&gt;"",J17&lt;&gt;""),CONCATENATE(LEFT(A16,3),IF(MID(A16,4,2)+1&lt;10,CONCATENATE("0",MID(A16,4,2)+1))),"")</f>
        <v>IMG08</v>
      </c>
      <c r="B17" s="62" t="s">
        <v>197</v>
      </c>
      <c r="C17" s="20" t="str">
        <f t="shared" ref="C17:C35" si="5">IF(OR(B17&lt;&gt;"",J17&lt;&gt;""),IF($G$4="Recurso",CONCATENATE($G$4," ",$G$5),$G$4),"")</f>
        <v>Recurso M6A</v>
      </c>
      <c r="D17" s="63" t="s">
        <v>187</v>
      </c>
      <c r="E17" s="63" t="s">
        <v>155</v>
      </c>
      <c r="F17" s="13" t="str">
        <f t="shared" ref="F17:F74" ca="1" si="6">IF(OR(B17&lt;&gt;"",J17&lt;&gt;""),CONCATENATE($C$7,"_",$A17,IF($G$4="Cuaderno de Estudio","_small",CONCATENATE(IF(I17="","","n"),IF(LEFT($G$5,1)="F",".jpg",".png")))),"")</f>
        <v>LE_08_07_REC110_IMG08n.png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ref="H17:H74" ca="1" si="7">IF(AND(I17&lt;&gt;"",I17&lt;&gt;0),IF(OR(B17&lt;&gt;"",J17&lt;&gt;""),CONCATENATE($C$7,"_",$A17,IF($G$4="Cuaderno de Estudio","_zoom",CONCATENATE("a",IF(LEFT($G$5,1)="F",".jpg",".png")))),""),"")</f>
        <v>LE_08_07_REC110_IMG08a.png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208</v>
      </c>
      <c r="O17" s="2" t="str">
        <f>'Definición técnica de imagenes'!A27</f>
        <v>F7B</v>
      </c>
    </row>
    <row r="18" spans="1:15" s="11" customFormat="1" ht="27" x14ac:dyDescent="0.25">
      <c r="A18" s="12" t="str">
        <f t="shared" si="4"/>
        <v>IMG09</v>
      </c>
      <c r="B18" s="62" t="s">
        <v>198</v>
      </c>
      <c r="C18" s="20" t="str">
        <f t="shared" si="5"/>
        <v>Recurso M6A</v>
      </c>
      <c r="D18" s="63" t="s">
        <v>187</v>
      </c>
      <c r="E18" s="63" t="s">
        <v>155</v>
      </c>
      <c r="F18" s="13" t="str">
        <f t="shared" ca="1" si="6"/>
        <v>LE_08_07_REC110_IMG09n.png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7"/>
        <v>LE_08_07_REC110_IMG09a.png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209</v>
      </c>
      <c r="O18" s="2" t="str">
        <f>'Definición técnica de imagenes'!A30</f>
        <v>F8</v>
      </c>
    </row>
    <row r="19" spans="1:15" s="11" customFormat="1" ht="28.5" x14ac:dyDescent="0.3">
      <c r="A19" s="12" t="str">
        <f t="shared" ref="A19:A50" si="8">IF(OR(B19&lt;&gt;"",J19&lt;&gt;""),CONCATENATE(LEFT(A18,3),IF(MID(A18,4,2)+1&lt;10,CONCATENATE("0",MID(A18,4,2)+1),MID(A18,4,2)+1)),"")</f>
        <v>IMG10</v>
      </c>
      <c r="B19" s="62" t="s">
        <v>199</v>
      </c>
      <c r="C19" s="20" t="str">
        <f t="shared" si="5"/>
        <v>Recurso M6A</v>
      </c>
      <c r="D19" s="63" t="s">
        <v>187</v>
      </c>
      <c r="E19" s="63" t="s">
        <v>155</v>
      </c>
      <c r="F19" s="13" t="str">
        <f t="shared" ca="1" si="6"/>
        <v>LE_08_07_REC110_IMG10n.png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7"/>
        <v>LE_08_07_REC110_IMG10a.png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210</v>
      </c>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2016-02-19T16:49:34Z</dcterms:modified>
</cp:coreProperties>
</file>