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7_CO\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19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I16" i="1"/>
  <c r="I17" i="1"/>
  <c r="I18" i="1"/>
  <c r="H18" i="1" s="1"/>
  <c r="I19" i="1"/>
  <c r="H19" i="1" s="1"/>
  <c r="I20" i="1"/>
  <c r="H20" i="1" s="1"/>
  <c r="I21" i="1"/>
  <c r="I22" i="1"/>
  <c r="H22" i="1" s="1"/>
  <c r="I23" i="1"/>
  <c r="H23" i="1" s="1"/>
  <c r="I24" i="1"/>
  <c r="H24" i="1" s="1"/>
  <c r="I25" i="1"/>
  <c r="I26" i="1"/>
  <c r="H26" i="1" s="1"/>
  <c r="I27" i="1"/>
  <c r="H27" i="1" s="1"/>
  <c r="I28" i="1"/>
  <c r="H28" i="1" s="1"/>
  <c r="I29" i="1"/>
  <c r="H29" i="1" s="1"/>
  <c r="I30" i="1"/>
  <c r="H30" i="1" s="1"/>
  <c r="I31" i="1"/>
  <c r="H31" i="1" s="1"/>
  <c r="I32" i="1"/>
  <c r="H32" i="1" s="1"/>
  <c r="I33" i="1"/>
  <c r="H33" i="1" s="1"/>
  <c r="I34" i="1"/>
  <c r="H34" i="1" s="1"/>
  <c r="I35" i="1"/>
  <c r="H35" i="1" s="1"/>
  <c r="I36" i="1"/>
  <c r="H36" i="1" s="1"/>
  <c r="I37" i="1"/>
  <c r="I38" i="1"/>
  <c r="H38" i="1" s="1"/>
  <c r="I39" i="1"/>
  <c r="H39" i="1" s="1"/>
  <c r="I40" i="1"/>
  <c r="H40" i="1" s="1"/>
  <c r="I41" i="1"/>
  <c r="I42" i="1"/>
  <c r="H42" i="1" s="1"/>
  <c r="I43" i="1"/>
  <c r="H43" i="1" s="1"/>
  <c r="I44" i="1"/>
  <c r="H44" i="1" s="1"/>
  <c r="I45" i="1"/>
  <c r="H45" i="1" s="1"/>
  <c r="I46" i="1"/>
  <c r="H46" i="1" s="1"/>
  <c r="I47" i="1"/>
  <c r="H47" i="1" s="1"/>
  <c r="I48" i="1"/>
  <c r="H48" i="1" s="1"/>
  <c r="I49" i="1"/>
  <c r="I50" i="1"/>
  <c r="H50" i="1" s="1"/>
  <c r="I51" i="1"/>
  <c r="H51" i="1" s="1"/>
  <c r="I52" i="1"/>
  <c r="H52" i="1" s="1"/>
  <c r="I53" i="1"/>
  <c r="H53" i="1" s="1"/>
  <c r="F53" i="1"/>
  <c r="G53" i="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H49" i="1"/>
  <c r="F48" i="1"/>
  <c r="G48" i="1" s="1"/>
  <c r="F47" i="1"/>
  <c r="G47" i="1" s="1"/>
  <c r="F46" i="1"/>
  <c r="G46" i="1" s="1"/>
  <c r="F45" i="1"/>
  <c r="G45" i="1" s="1"/>
  <c r="F44" i="1"/>
  <c r="G44" i="1" s="1"/>
  <c r="A43" i="1"/>
  <c r="F43" i="1"/>
  <c r="G43" i="1" s="1"/>
  <c r="A10" i="1"/>
  <c r="A11" i="1" s="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s="1"/>
  <c r="F41" i="1"/>
  <c r="G41" i="1" s="1"/>
  <c r="H41" i="1"/>
  <c r="F40" i="1"/>
  <c r="G40" i="1" s="1"/>
  <c r="F39" i="1"/>
  <c r="G39" i="1" s="1"/>
  <c r="F38" i="1"/>
  <c r="G38" i="1" s="1"/>
  <c r="F37" i="1"/>
  <c r="G37" i="1" s="1"/>
  <c r="H37" i="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H25" i="1"/>
  <c r="F24" i="1"/>
  <c r="G24" i="1" s="1"/>
  <c r="F23" i="1"/>
  <c r="G23" i="1" s="1"/>
  <c r="F22" i="1"/>
  <c r="G22" i="1" s="1"/>
  <c r="F21" i="1"/>
  <c r="G21" i="1" s="1"/>
  <c r="H21" i="1"/>
  <c r="F20" i="1"/>
  <c r="G20" i="1" s="1"/>
  <c r="F19" i="1"/>
  <c r="G19" i="1" s="1"/>
  <c r="F18" i="1"/>
  <c r="G18" i="1" s="1"/>
  <c r="F17" i="1"/>
  <c r="G17" i="1" s="1"/>
  <c r="H17" i="1"/>
  <c r="K45" i="2"/>
  <c r="D17" i="2" s="1"/>
  <c r="D18" i="2" s="1"/>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4" i="1"/>
  <c r="A45" i="1"/>
  <c r="A46" i="1"/>
  <c r="A47" i="1"/>
  <c r="A48" i="1"/>
  <c r="A49" i="1"/>
  <c r="A50" i="1"/>
  <c r="A51" i="1"/>
  <c r="A52" i="1"/>
  <c r="A53" i="1"/>
  <c r="A54" i="1"/>
  <c r="A55" i="1"/>
  <c r="A56" i="1"/>
  <c r="A57" i="1"/>
  <c r="A58" i="1"/>
  <c r="A59" i="1"/>
  <c r="A60" i="1"/>
  <c r="A61" i="1"/>
  <c r="A62" i="1"/>
  <c r="F10" i="1" l="1"/>
  <c r="G10" i="1" s="1"/>
  <c r="A12" i="1"/>
  <c r="H12" i="1" s="1"/>
  <c r="F11" i="1"/>
  <c r="G11" i="1" s="1"/>
  <c r="A13" i="1" l="1"/>
  <c r="H13" i="1" s="1"/>
  <c r="F12" i="1"/>
  <c r="G12" i="1" s="1"/>
  <c r="A14" i="1" l="1"/>
  <c r="H14" i="1" s="1"/>
  <c r="F13" i="1"/>
  <c r="G13" i="1" s="1"/>
  <c r="A15" i="1" l="1"/>
  <c r="A16" i="1" s="1"/>
  <c r="F14" i="1"/>
  <c r="G14" i="1" s="1"/>
  <c r="F16" i="1" l="1"/>
  <c r="G16" i="1" s="1"/>
  <c r="H16" i="1"/>
  <c r="F15" i="1"/>
  <c r="G15" i="1" s="1"/>
  <c r="H15" i="1"/>
</calcChain>
</file>

<file path=xl/sharedStrings.xml><?xml version="1.0" encoding="utf-8"?>
<sst xmlns="http://schemas.openxmlformats.org/spreadsheetml/2006/main" count="392" uniqueCount="205">
  <si>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</si>
  <si>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</si>
  <si>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</si>
  <si>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</si>
  <si>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</si>
  <si>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</si>
  <si>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</si>
  <si>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</si>
  <si>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</si>
  <si>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</si>
  <si>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</si>
  <si>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</si>
  <si>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</si>
  <si>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</si>
  <si>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</si>
  <si>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</si>
  <si>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</si>
  <si>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</si>
  <si>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</si>
  <si>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</si>
  <si>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</si>
  <si>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</si>
  <si>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</si>
  <si>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</si>
  <si>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</si>
  <si>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</si>
  <si>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</si>
  <si>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</si>
  <si>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</si>
  <si>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</si>
  <si>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</si>
  <si>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</si>
  <si>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</si>
  <si>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</si>
  <si>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</si>
  <si>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</si>
  <si>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</si>
  <si>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</si>
  <si>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</si>
  <si>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</si>
  <si>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</si>
  <si>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</si>
  <si>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</si>
  <si>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</si>
  <si>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</si>
  <si>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</si>
  <si>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</si>
  <si>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</si>
  <si>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</si>
  <si>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</si>
  <si>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</si>
  <si>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</si>
  <si>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</si>
  <si>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</si>
  <si>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</si>
  <si>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</si>
  <si>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</si>
  <si>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</si>
  <si>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</si>
  <si>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</si>
  <si>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</si>
  <si>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</si>
  <si>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</si>
  <si>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</si>
  <si>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</si>
  <si>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</si>
  <si>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</si>
  <si>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</si>
  <si>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</si>
  <si>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</si>
  <si>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</si>
  <si>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</si>
  <si>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</si>
  <si>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</si>
  <si>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</si>
  <si>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</si>
  <si>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</si>
  <si>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</si>
  <si>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</si>
  <si>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</si>
  <si>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</si>
  <si>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</si>
  <si>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</si>
  <si>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</si>
  <si>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</si>
  <si>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</si>
  <si>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</si>
  <si>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</si>
  <si>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</si>
  <si>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</si>
  <si>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</si>
  <si>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</si>
  <si>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</si>
  <si>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</si>
  <si>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</si>
  <si>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</si>
  <si>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</si>
  <si>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</si>
  <si>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</si>
  <si>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</si>
  <si>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</si>
  <si>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</si>
  <si>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</si>
  <si>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</si>
  <si>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</si>
  <si>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</si>
  <si>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</si>
  <si>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</si>
  <si>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</si>
  <si>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</si>
  <si>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</si>
  <si>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</si>
  <si>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</si>
  <si>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</si>
  <si>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</si>
  <si>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</si>
  <si>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</si>
  <si>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</si>
  <si>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</si>
  <si>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</si>
  <si>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</si>
  <si>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</si>
  <si>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</si>
  <si>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</si>
  <si>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</si>
  <si>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</si>
  <si>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</si>
  <si>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</si>
  <si>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</si>
  <si>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</si>
  <si>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</si>
  <si>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</si>
  <si>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</si>
  <si>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</si>
  <si>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</si>
  <si>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</si>
  <si>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</si>
  <si>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</si>
  <si>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</si>
  <si>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</si>
  <si>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</si>
  <si>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</si>
  <si>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</si>
  <si>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</si>
  <si>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</si>
  <si>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</si>
  <si>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</si>
  <si>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</si>
  <si>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</si>
  <si>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</si>
  <si>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</si>
  <si>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</si>
  <si>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</si>
  <si>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</si>
  <si>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</si>
  <si>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</si>
  <si>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</si>
  <si>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</si>
  <si>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</si>
  <si>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</si>
  <si>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</si>
  <si>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</si>
  <si>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</si>
  <si>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</si>
  <si>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</si>
  <si>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</si>
  <si>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</si>
  <si>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</si>
  <si>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</si>
  <si>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</si>
  <si>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</si>
  <si>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</si>
  <si>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</si>
  <si>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</si>
  <si>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</si>
  <si>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</si>
  <si>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</si>
  <si>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</si>
  <si>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</si>
  <si>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</si>
  <si>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</si>
  <si>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</si>
  <si>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</si>
  <si>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</si>
  <si>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</si>
  <si>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</si>
  <si>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</si>
  <si>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ensayo</t>
  </si>
  <si>
    <t>LE_08_07_REC120</t>
  </si>
  <si>
    <t>SHUTTER: 115715404</t>
  </si>
  <si>
    <t>http://aulaplaneta.planetasaber.com/encyclopedia/default.asp?idpack=9&amp;idpil=001QYQ01&amp;ruta=Buscador</t>
  </si>
  <si>
    <t>Gabriel García Márquez</t>
  </si>
  <si>
    <t>SHUTTER: 357242627</t>
  </si>
  <si>
    <t>SHUTTER: 250876171</t>
  </si>
  <si>
    <t>Luz Amparo Rubiano Acosta</t>
  </si>
  <si>
    <t>bright background with yellow butterflies</t>
  </si>
  <si>
    <t>Fotografía</t>
  </si>
  <si>
    <t>A the front facade of a house in a rural village in the Himalayas, Tibet.</t>
  </si>
  <si>
    <t>The Ship in the Sea, watercolor</t>
  </si>
  <si>
    <t>SHUTTER: 251696686</t>
  </si>
  <si>
    <t>Close up of music guitar</t>
  </si>
  <si>
    <t xml:space="preserve"> SHUTTER: 371195882 </t>
  </si>
  <si>
    <t>Ancient Mayan Calendar and woman eye with Music note, abstract color Background, computer collage.</t>
  </si>
  <si>
    <t>SHUTTER: 177832580</t>
  </si>
  <si>
    <t>Man signing a document or writing correspondence with a close up view of his hand with the pen and sheet of notepaper on a desk top. With retro filter effect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</si>
</sst>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20" workbookViewId="0">
      <pane ySplit="9" topLeftCell="A13" activePane="bottomLeft" state="frozen"/>
      <selection pane="bottomLeft" activeCell="J20" sqref="J16:J20"/>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194</v>
      </c>
      <c r="D5" s="90"/>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189</v>
      </c>
      <c r="C10" s="20" t="str">
        <f t="shared" ref="C10:C16" si="0">IF(OR(B10&lt;&gt;"",J10&lt;&gt;""),IF($G$4="Recurso",CONCATENATE($G$4," ",$G$5),$G$4),"")</f>
        <v>Recurso M101</v>
      </c>
      <c r="D10" s="63" t="s">
        <v>196</v>
      </c>
      <c r="E10" s="63" t="s">
        <v>155</v>
      </c>
      <c r="F10" s="13" t="str">
        <f t="shared" ref="F10:F16" ca="1" si="1">IF(OR(B10&lt;&gt;"",J10&lt;&gt;""),CONCATENATE($C$7,"_",$A10,IF($G$4="Cuaderno de Estudio","_small",CONCATENATE(IF(I10="","","n"),IF(LEFT($G$5,1)="F",".jpg",".png")))),"")</f>
        <v>LE_08_07_REC120_IMG01n.png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6" ca="1" si="2">IF(AND(I10&lt;&gt;"",I10&lt;&gt;0),IF(OR(B10&lt;&gt;"",J10&lt;&gt;""),CONCATENATE($C$7,"_",$A10,IF($G$4="Cuaderno de Estudio","_zoom",CONCATENATE("a",IF(LEFT($G$5,1)="F",".jpg",".png")))),""),"")</f>
        <v>LE_08_07_REC120_IMG01a.png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195</v>
      </c>
      <c r="O10" s="2" t="str">
        <f>'Definición técnica de imagenes'!A12</f>
        <v>M12D</v>
      </c>
    </row>
    <row r="11" spans="1:16" s="11" customFormat="1" ht="67.5" x14ac:dyDescent="0.25">
      <c r="A11" s="12" t="str">
        <f t="shared" ref="A11:A16" si="3">IF(OR(B11&lt;&gt;"",J11&lt;&gt;""),CONCATENATE(LEFT(A10,3),IF(MID(A10,4,2)+1&lt;10,CONCATENATE("0",MID(A10,4,2)+1))),"")</f>
        <v>IMG02</v>
      </c>
      <c r="B11" s="62" t="s">
        <v>190</v>
      </c>
      <c r="C11" s="20" t="str">
        <f t="shared" si="0"/>
        <v>Recurso M101</v>
      </c>
      <c r="D11" s="63" t="s">
        <v>196</v>
      </c>
      <c r="E11" s="63" t="s">
        <v>155</v>
      </c>
      <c r="F11" s="13" t="str">
        <f t="shared" ca="1" si="1"/>
        <v>LE_08_07_REC120_IMG02n.png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LE_08_07_REC120_IMG02a.png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191</v>
      </c>
      <c r="O11" s="2" t="str">
        <f>'Definición técnica de imagenes'!A13</f>
        <v>M101</v>
      </c>
    </row>
    <row r="12" spans="1:16" s="11" customFormat="1" ht="40.5" x14ac:dyDescent="0.25">
      <c r="A12" s="12" t="str">
        <f t="shared" si="3"/>
        <v>IMG03</v>
      </c>
      <c r="B12" s="62" t="s">
        <v>192</v>
      </c>
      <c r="C12" s="20" t="str">
        <f t="shared" si="0"/>
        <v>Recurso M101</v>
      </c>
      <c r="D12" s="63" t="s">
        <v>196</v>
      </c>
      <c r="E12" s="63" t="s">
        <v>155</v>
      </c>
      <c r="F12" s="13" t="str">
        <f t="shared" ca="1" si="1"/>
        <v>LE_08_07_REC120_IMG03n.png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LE_08_07_REC120_IMG03a.png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197</v>
      </c>
      <c r="O12" s="2" t="str">
        <f>'Definición técnica de imagenes'!A18</f>
        <v>Diaporama F1</v>
      </c>
    </row>
    <row r="13" spans="1:16" s="11" customFormat="1" x14ac:dyDescent="0.25">
      <c r="A13" s="12" t="str">
        <f t="shared" si="3"/>
        <v>IMG04</v>
      </c>
      <c r="B13" s="62" t="s">
        <v>193</v>
      </c>
      <c r="C13" s="20" t="str">
        <f t="shared" si="0"/>
        <v>Recurso M101</v>
      </c>
      <c r="D13" s="63" t="s">
        <v>196</v>
      </c>
      <c r="E13" s="63" t="s">
        <v>155</v>
      </c>
      <c r="F13" s="13" t="str">
        <f t="shared" ca="1" si="1"/>
        <v>LE_08_07_REC120_IMG04n.png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LE_08_07_REC120_IMG04a.png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198</v>
      </c>
      <c r="O13" s="2" t="str">
        <f>'Definición técnica de imagenes'!A19</f>
        <v>F4</v>
      </c>
    </row>
    <row r="14" spans="1:16" s="11" customFormat="1" x14ac:dyDescent="0.25">
      <c r="A14" s="12" t="str">
        <f t="shared" si="3"/>
        <v>IMG05</v>
      </c>
      <c r="B14" s="62" t="s">
        <v>199</v>
      </c>
      <c r="C14" s="20" t="str">
        <f t="shared" si="0"/>
        <v>Recurso M101</v>
      </c>
      <c r="D14" s="63" t="s">
        <v>196</v>
      </c>
      <c r="E14" s="63" t="s">
        <v>155</v>
      </c>
      <c r="F14" s="13" t="str">
        <f t="shared" ca="1" si="1"/>
        <v>LE_08_07_REC120_IMG05n.png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LE_08_07_REC120_IMG05a.png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200</v>
      </c>
      <c r="O14" s="2" t="str">
        <f>'Definición técnica de imagenes'!A22</f>
        <v>F6</v>
      </c>
    </row>
    <row r="15" spans="1:16" s="11" customFormat="1" ht="54" x14ac:dyDescent="0.25">
      <c r="A15" s="12" t="str">
        <f t="shared" si="3"/>
        <v>IMG06</v>
      </c>
      <c r="B15" s="62" t="s">
        <v>201</v>
      </c>
      <c r="C15" s="20" t="str">
        <f t="shared" si="0"/>
        <v>Recurso M101</v>
      </c>
      <c r="D15" s="63" t="s">
        <v>196</v>
      </c>
      <c r="E15" s="63" t="s">
        <v>155</v>
      </c>
      <c r="F15" s="13" t="str">
        <f t="shared" ca="1" si="1"/>
        <v>LE_08_07_REC120_IMG06n.png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2"/>
        <v>LE_08_07_REC120_IMG06a.png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202</v>
      </c>
      <c r="O15" s="2" t="str">
        <f>'Definición técnica de imagenes'!A24</f>
        <v>F6B</v>
      </c>
    </row>
    <row r="16" spans="1:16" s="11" customFormat="1" ht="71.25" x14ac:dyDescent="0.3">
      <c r="A16" s="12" t="str">
        <f t="shared" si="3"/>
        <v>IMG07</v>
      </c>
      <c r="B16" s="62" t="s">
        <v>203</v>
      </c>
      <c r="C16" s="20" t="str">
        <f t="shared" si="0"/>
        <v>Recurso M101</v>
      </c>
      <c r="D16" s="63" t="s">
        <v>196</v>
      </c>
      <c r="E16" s="63" t="s">
        <v>155</v>
      </c>
      <c r="F16" s="13" t="str">
        <f t="shared" ca="1" si="1"/>
        <v>LE_08_07_REC120_IMG07n.png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2"/>
        <v>LE_08_07_REC120_IMG07a.png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204</v>
      </c>
      <c r="O16" s="2" t="str">
        <f>'Definición técnica de imagenes'!A25</f>
        <v>F7</v>
      </c>
    </row>
    <row r="17" spans="1:15" s="11" customFormat="1" x14ac:dyDescent="0.25">
      <c r="A17" s="12" t="str">
        <f t="shared" ref="A17:A18" si="4">IF(OR(B17&lt;&gt;"",J17&lt;&gt;""),CONCATENATE(LEFT(A16,3),IF(MID(A16,4,2)+1&lt;10,CONCATENATE("0",MID(A16,4,2)+1))),"")</f>
        <v/>
      </c>
      <c r="B17" s="62"/>
      <c r="C17" s="20" t="str">
        <f t="shared" ref="C17:C35" si="5">IF(OR(B17&lt;&gt;"",J17&lt;&gt;""),IF($G$4="Recurso",CONCATENATE($G$4," ",$G$5),$G$4),"")</f>
        <v/>
      </c>
      <c r="D17" s="63"/>
      <c r="E17" s="63"/>
      <c r="F17" s="13" t="str">
        <f t="shared" ref="F17:F74" si="6">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t="shared" ref="H17:H74" ca="1" si="7">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4"/>
        <v/>
      </c>
      <c r="B18" s="62"/>
      <c r="C18" s="20" t="str">
        <f t="shared" si="5"/>
        <v/>
      </c>
      <c r="D18" s="63"/>
      <c r="E18" s="63"/>
      <c r="F18" s="13" t="str">
        <f t="shared" si="6"/>
        <v/>
      </c>
      <c r="G18" s="13" t="str">
        <f ca="1">IF($F18&lt;&gt;"",IF($G$4="Recurso",VLOOKUP($E18,OFFSET('Definición técnica de imagenes'!$A$1,MATCH($G$5,'Definición técnica de imagenes'!$A$1:$A$104,0)-1,1,COUNTIF('Definición técnica de imagenes'!$A$3:$A$102,$G$5),5),5,FALSE),'Definición técnica de imagenes'!$F$16),"")</f>
        <v/>
      </c>
      <c r="H18" s="13" t="str">
        <f t="shared" ca="1" si="7"/>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2016-02-19T17:19:08Z</dcterms:modified>
</cp:coreProperties>
</file>