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400" windowHeight="134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5" i="1"/>
  <c r="F15" i="1"/>
  <c r="G15" i="1"/>
  <c r="H15" i="1"/>
  <c r="A13" i="1"/>
  <c r="A14" i="1"/>
  <c r="F14" i="1"/>
  <c r="G14" i="1"/>
  <c r="H14"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<sst xmlns="http://schemas.openxmlformats.org/spreadsheetml/2006/main" count="385" uniqueCount="201">
  <si>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</si>
  <si>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</si>
  <si>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</si>
  <si>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</si>
  <si>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</si>
  <si>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</si>
  <si>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</si>
  <si>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</si>
  <si>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</si>
  <si>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</si>
  <si>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</si>
  <si>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</si>
  <si>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</si>
  <si>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</si>
  <si>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</si>
  <si>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</si>
  <si>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</si>
  <si>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</si>
  <si>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</si>
  <si>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</si>
  <si>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</si>
  <si>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</si>
  <si>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</si>
  <si>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</si>
  <si>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</si>
  <si>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</si>
  <si>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</si>
  <si>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</si>
  <si>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</si>
  <si>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</si>
  <si>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</si>
  <si>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</si>
  <si>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</si>
  <si>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</si>
  <si>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</si>
  <si>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</si>
  <si>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</si>
  <si>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</si>
  <si>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</si>
  <si>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</si>
  <si>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</si>
  <si>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</si>
  <si>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</si>
  <si>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</si>
  <si>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</si>
  <si>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</si>
  <si>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</si>
  <si>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</si>
  <si>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</si>
  <si>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</si>
  <si>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</si>
  <si>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</si>
  <si>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</si>
  <si>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</si>
  <si>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</si>
  <si>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</si>
  <si>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</si>
  <si>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</si>
  <si>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</si>
  <si>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</si>
  <si>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</si>
  <si>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</si>
  <si>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</si>
  <si>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</si>
  <si>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</si>
  <si>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</si>
  <si>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</si>
  <si>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</si>
  <si>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</si>
  <si>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</si>
  <si>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</si>
  <si>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</si>
  <si>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</si>
  <si>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</si>
  <si>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</si>
  <si>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</si>
  <si>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</si>
  <si>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</si>
  <si>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</si>
  <si>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</si>
  <si>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</si>
  <si>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</si>
  <si>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</si>
  <si>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</si>
  <si>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</si>
  <si>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</si>
  <si>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</si>
  <si>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</si>
  <si>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</si>
  <si>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</si>
  <si>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</si>
  <si>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</si>
  <si>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</si>
  <si>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</si>
  <si>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</si>
  <si>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</si>
  <si>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</si>
  <si>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</si>
  <si>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</si>
  <si>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</si>
  <si>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</si>
  <si>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</si>
  <si>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</si>
  <si>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</si>
  <si>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</si>
  <si>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</si>
  <si>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</si>
  <si>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</si>
  <si>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</si>
  <si>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</si>
  <si>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</si>
  <si>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</si>
  <si>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</si>
  <si>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</si>
  <si>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</si>
  <si>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</si>
  <si>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</si>
  <si>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</si>
  <si>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</si>
  <si>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</si>
  <si>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</si>
  <si>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</si>
  <si>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</si>
  <si>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</si>
  <si>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</si>
  <si>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</si>
  <si>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</si>
  <si>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</si>
  <si>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</si>
  <si>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</si>
  <si>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</si>
  <si>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</si>
  <si>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</si>
  <si>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</si>
  <si>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</si>
  <si>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</si>
  <si>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</si>
  <si>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</si>
  <si>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</si>
  <si>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</si>
  <si>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</si>
  <si>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</si>
  <si>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</si>
  <si>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</si>
  <si>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</si>
  <si>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</si>
  <si>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</si>
  <si>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</si>
  <si>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</si>
  <si>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</si>
  <si>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</si>
  <si>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</si>
  <si>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</si>
  <si>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</si>
  <si>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</si>
  <si>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</si>
  <si>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</si>
  <si>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</si>
  <si>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</si>
  <si>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</si>
  <si>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</si>
  <si>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</si>
  <si>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</si>
  <si>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</si>
  <si>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</si>
  <si>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</si>
  <si>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</si>
  <si>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</si>
  <si>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</si>
  <si>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</si>
  <si>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</si>
  <si>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</si>
  <si>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</si>
  <si>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</si>
  <si>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</si>
  <si>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</si>
  <si>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</si>
  <si>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</si>
  <si>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</si>
  <si>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</si>
  <si>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</si>
  <si>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</si>
  <si>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</si>
  <si>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</si>
  <si>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</si>
  <si>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</si>
  <si>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</si>
  <si>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</si>
  <si>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LE_07_06_REC220</t>
  </si>
  <si>
    <t>El género narrativo</t>
  </si>
  <si>
    <t>Medios sociales</t>
  </si>
  <si>
    <t> 283642853</t>
  </si>
  <si>
    <t>Payaso</t>
  </si>
  <si>
    <t>Fotografía</t>
  </si>
  <si>
    <t>Tira cómica</t>
  </si>
  <si>
    <t>Intervenir imagen. Borrar titulo "The Lamp" en inglés y sustituirlo por La lámpara</t>
  </si>
  <si>
    <t>Ilustración</t>
  </si>
  <si>
    <t>Intervenir imagen. La idea es que funcione como un afiche publicitario sobre la conducción irresponsable. Ubicar entonces el lema principal "Cuando manejas a alta velocidad muchas cosas pasan rápido. Incluso la vida." En otro  espacio y más pequeño "Los accidentes de tránsito son la principal causa de muerte en la población entre 4 y 15 años".</t>
  </si>
  <si>
    <t>Accidente</t>
  </si>
  <si>
    <t>Lector</t>
  </si>
  <si>
    <t>Mujer de compras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</si>
</sst>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Hipervínculo visitado" xfId="5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7" sqref="J17"/>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F6</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110010962</v>
      </c>
      <c r="C10" s="20" t="str">
        <f t="shared" ref="C10:C41" si="0">IF(OR(B10&lt;&gt;"",J10&lt;&gt;""),IF($G$4="Recurso",CONCATENATE($G$4," ",$G$5),$G$4),"")</f>
        <v>Recurso F6</v>
      </c>
      <c r="D10" s="63" t="s">
        <v>193</v>
      </c>
      <c r="E10" s="63" t="s">
        <v>155</v>
      </c>
      <c r="F10" s="13" t="str">
        <f t="shared" ref="F10" ca="1" si="1">IF(OR(B10&lt;&gt;"",J10&lt;&gt;""),CONCATENATE($C$7,"_",$A10,IF($G$4="Cuaderno de Estudio","_small",CONCATENATE(IF(I10="","","n"),IF(LEFT($G$5,1)="F",".jpg",".png")))),"")</f>
        <v>LE_07_06_REC220_IMG01n.jpg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LE_07_06_REC220_IMG01a.jpg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190</v>
      </c>
      <c r="K10" s="64"/>
      <c r="O10" s="2" t="str">
        <f>'Definición técnica de imagenes'!A12</f>
        <v>M12D</v>
      </c>
    </row>
    <row r="11" spans="1:16" s="11" customFormat="1" ht="14" customHeight="1">
      <c r="A11" s="12" t="str">
        <f t="shared" ref="A11:A18" si="3">IF(OR(B11&lt;&gt;"",J11&lt;&gt;""),CONCATENATE(LEFT(A10,3),IF(MID(A10,4,2)+1&lt;10,CONCATENATE("0",MID(A10,4,2)+1))),"")</f>
        <v>IMG02</v>
      </c>
      <c r="B11" s="62" t="s">
        <v>191</v>
      </c>
      <c r="C11" s="20" t="str">
        <f t="shared" si="0"/>
        <v>Recurso F6</v>
      </c>
      <c r="D11" s="63" t="s">
        <v>193</v>
      </c>
      <c r="E11" s="63" t="s">
        <v>155</v>
      </c>
      <c r="F11" s="13" t="str">
        <f t="shared" ref="F11:F74" ca="1" si="4">IF(OR(B11&lt;&gt;"",J11&lt;&gt;""),CONCATENATE($C$7,"_",$A11,IF($G$4="Cuaderno de Estudio","_small",CONCATENATE(IF(I11="","","n"),IF(LEFT($G$5,1)="F",".jpg",".png")))),"")</f>
        <v>LE_07_06_REC220_IMG02n.jpg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LE_07_06_REC220_IMG02a.jpg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192</v>
      </c>
      <c r="K11" s="65"/>
      <c r="O11" s="2" t="str">
        <f>'Definición técnica de imagenes'!A13</f>
        <v>M101</v>
      </c>
    </row>
    <row r="12" spans="1:16" s="11" customFormat="1" ht="39">
      <c r="A12" s="12" t="str">
        <f t="shared" si="3"/>
        <v>IMG03</v>
      </c>
      <c r="B12" s="62">
        <v>152509061</v>
      </c>
      <c r="C12" s="20" t="str">
        <f t="shared" si="0"/>
        <v>Recurso F6</v>
      </c>
      <c r="D12" s="63" t="s">
        <v>196</v>
      </c>
      <c r="E12" s="63" t="s">
        <v>155</v>
      </c>
      <c r="F12" s="13" t="str">
        <f t="shared" ca="1" si="4"/>
        <v>LE_07_06_REC220_IMG03n.jpg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LE_07_06_REC220_IMG03a.jpg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194</v>
      </c>
      <c r="K12" s="64" t="s">
        <v>195</v>
      </c>
      <c r="O12" s="2" t="str">
        <f>'Definición técnica de imagenes'!A18</f>
        <v>Diaporama F1</v>
      </c>
    </row>
    <row r="13" spans="1:16" s="11" customFormat="1" ht="143">
      <c r="A13" s="12" t="str">
        <f t="shared" si="3"/>
        <v>IMG04</v>
      </c>
      <c r="B13" s="62">
        <v>215150533</v>
      </c>
      <c r="C13" s="20" t="str">
        <f t="shared" si="0"/>
        <v>Recurso F6</v>
      </c>
      <c r="D13" s="63" t="s">
        <v>196</v>
      </c>
      <c r="E13" s="63" t="s">
        <v>155</v>
      </c>
      <c r="F13" s="13" t="str">
        <f t="shared" ca="1" si="4"/>
        <v>LE_07_06_REC220_IMG04n.jpg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LE_07_06_REC220_IMG04a.jpg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198</v>
      </c>
      <c r="K13" s="64" t="s">
        <v>197</v>
      </c>
      <c r="O13" s="2" t="str">
        <f>'Definición técnica de imagenes'!A19</f>
        <v>F4</v>
      </c>
    </row>
    <row r="14" spans="1:16" s="11" customFormat="1">
      <c r="A14" s="12" t="str">
        <f t="shared" si="3"/>
        <v>IMG05</v>
      </c>
      <c r="B14" s="62">
        <v>322063274</v>
      </c>
      <c r="C14" s="20" t="str">
        <f t="shared" si="0"/>
        <v>Recurso F6</v>
      </c>
      <c r="D14" s="63" t="s">
        <v>193</v>
      </c>
      <c r="E14" s="63" t="s">
        <v>155</v>
      </c>
      <c r="F14" s="13" t="str">
        <f t="shared" ca="1" si="4"/>
        <v>LE_07_06_REC220_IMG05n.jpg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LE_07_06_REC220_IMG05a.jpg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199</v>
      </c>
      <c r="K14" s="64"/>
      <c r="O14" s="2" t="str">
        <f>'Definición técnica de imagenes'!A22</f>
        <v>F6</v>
      </c>
    </row>
    <row r="15" spans="1:16" s="11" customFormat="1">
      <c r="A15" s="12" t="str">
        <f t="shared" si="3"/>
        <v>IMG06</v>
      </c>
      <c r="B15" s="62">
        <v>144572192</v>
      </c>
      <c r="C15" s="20" t="str">
        <f t="shared" si="0"/>
        <v>Recurso F6</v>
      </c>
      <c r="D15" s="63" t="s">
        <v>193</v>
      </c>
      <c r="E15" s="63" t="s">
        <v>155</v>
      </c>
      <c r="F15" s="13" t="str">
        <f t="shared" ca="1" si="4"/>
        <v>LE_07_06_REC220_IMG06n.jpg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LE_07_06_REC220_IMG06a.jpg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200</v>
      </c>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2016-02-26T18:53:31Z</dcterms:modified>
</cp:coreProperties>
</file>