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100" windowHeight="127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M8" i="1"/>
  <c r="M7" i="1"/>
  <c r="M6" i="1"/>
  <c r="M5" i="1"/>
  <c r="F5" i="1"/>
  <c r="M4" i="1"/>
  <c r="M3" i="1"/>
  <c r="M2" i="1"/>
  <c r="M1" i="1"/>
  <c r="E9" i="1"/>
  <c r="A12" i="1"/>
  <c r="H11" i="1"/>
  <c r="F11" i="1"/>
  <c r="G11" i="1"/>
  <c r="H10" i="1"/>
  <c r="A13" i="1"/>
  <c r="F10" i="1"/>
  <c r="G10" i="1"/>
  <c r="F13" i="1"/>
  <c r="G13" i="1"/>
  <c r="H13" i="1"/>
  <c r="F12" i="1"/>
  <c r="G12" i="1"/>
  <c r="H12" i="1"/>
  <c r="A14" i="1"/>
  <c r="F14" i="1"/>
  <c r="G14" i="1"/>
  <c r="H14" i="1"/>
  <c r="A15" i="1"/>
  <c r="F15" i="1"/>
  <c r="G15" i="1"/>
  <c r="H15" i="1"/>
  <c r="A16" i="1"/>
  <c r="F16" i="1"/>
  <c r="G16" i="1"/>
  <c r="H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<sst xmlns="http://schemas.openxmlformats.org/spreadsheetml/2006/main" count="392" uniqueCount="203">
  <si>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</si>
  <si>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</si>
  <si>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</si>
  <si>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</si>
  <si>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</si>
  <si>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</si>
  <si>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</si>
  <si>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</si>
  <si>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</si>
  <si>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</si>
  <si>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</si>
  <si>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</si>
  <si>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</si>
  <si>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</si>
  <si>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</si>
  <si>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</si>
  <si>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</si>
  <si>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</si>
  <si>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</si>
  <si>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</si>
  <si>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</si>
  <si>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</si>
  <si>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</si>
  <si>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</si>
  <si>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</si>
  <si>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</si>
  <si>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</si>
  <si>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</si>
  <si>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</si>
  <si>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</si>
  <si>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</si>
  <si>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</si>
  <si>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</si>
  <si>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</si>
  <si>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</si>
  <si>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</si>
  <si>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</si>
  <si>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</si>
  <si>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</si>
  <si>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</si>
  <si>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</si>
  <si>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</si>
  <si>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</si>
  <si>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</si>
  <si>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</si>
  <si>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</si>
  <si>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</si>
  <si>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</si>
  <si>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</si>
  <si>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</si>
  <si>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</si>
  <si>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</si>
  <si>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</si>
  <si>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</si>
  <si>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</si>
  <si>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</si>
  <si>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</si>
  <si>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</si>
  <si>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</si>
  <si>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</si>
  <si>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</si>
  <si>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</si>
  <si>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</si>
  <si>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</si>
  <si>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</si>
  <si>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</si>
  <si>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</si>
  <si>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</si>
  <si>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</si>
  <si>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</si>
  <si>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</si>
  <si>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</si>
  <si>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</si>
  <si>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</si>
  <si>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</si>
  <si>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</si>
  <si>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</si>
  <si>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</si>
  <si>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</si>
  <si>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</si>
  <si>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</si>
  <si>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</si>
  <si>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</si>
  <si>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</si>
  <si>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</si>
  <si>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</si>
  <si>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</si>
  <si>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</si>
  <si>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</si>
  <si>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</si>
  <si>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</si>
  <si>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</si>
  <si>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</si>
  <si>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</si>
  <si>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</si>
  <si>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</si>
  <si>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</si>
  <si>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</si>
  <si>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</si>
  <si>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</si>
  <si>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</si>
  <si>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</si>
  <si>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</si>
  <si>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</si>
  <si>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</si>
  <si>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</si>
  <si>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</si>
  <si>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</si>
  <si>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</si>
  <si>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</si>
  <si>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</si>
  <si>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</si>
  <si>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</si>
  <si>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</si>
  <si>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</si>
  <si>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</si>
  <si>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</si>
  <si>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</si>
  <si>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</si>
  <si>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</si>
  <si>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</si>
  <si>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</si>
  <si>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</si>
  <si>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</si>
  <si>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</si>
  <si>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</si>
  <si>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</si>
  <si>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</si>
  <si>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</si>
  <si>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</si>
  <si>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</si>
  <si>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</si>
  <si>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</si>
  <si>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</si>
  <si>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</si>
  <si>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</si>
  <si>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</si>
  <si>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</si>
  <si>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</si>
  <si>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</si>
  <si>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</si>
  <si>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</si>
  <si>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</si>
  <si>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</si>
  <si>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</si>
  <si>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</si>
  <si>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</si>
  <si>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</si>
  <si>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</si>
  <si>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</si>
  <si>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</si>
  <si>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</si>
  <si>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</si>
  <si>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</si>
  <si>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</si>
  <si>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</si>
  <si>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</si>
  <si>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</si>
  <si>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</si>
  <si>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</si>
  <si>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</si>
  <si>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</si>
  <si>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</si>
  <si>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</si>
  <si>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</si>
  <si>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</si>
  <si>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</si>
  <si>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</si>
  <si>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</si>
  <si>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</si>
  <si>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</si>
  <si>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</si>
  <si>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</si>
  <si>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</si>
  <si>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</si>
  <si>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</si>
  <si>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</si>
  <si>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</si>
  <si>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</si>
  <si>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</si>
  <si>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</si>
  <si>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</si>
  <si>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</si>
  <si>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</si>
  <si>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</si>
  <si>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</si>
  <si>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</si>
  <si>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</si>
  <si>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Pregunta 1</t>
  </si>
  <si>
    <t>Pregunta 2</t>
  </si>
  <si>
    <t>Pregunta 3</t>
  </si>
  <si>
    <t>Pregunta 6</t>
  </si>
  <si>
    <t>Pregunta 7</t>
  </si>
  <si>
    <t>Luis Felipe Pertuz</t>
  </si>
  <si>
    <t>Imagen alusiva a género narrativo</t>
  </si>
  <si>
    <t>imagen mitología colombiana</t>
  </si>
  <si>
    <t>Imagen alusiva a palabras baúl</t>
  </si>
  <si>
    <t>Pregunta 5</t>
  </si>
  <si>
    <t>Imagen alusiva a periódico</t>
  </si>
  <si>
    <t>Pregunta 8</t>
  </si>
  <si>
    <t>Imagen alusiva a programa de entretenimiento</t>
  </si>
  <si>
    <t>El género narrativo</t>
  </si>
  <si>
    <t>LE_07_06_CO_REC400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</si>
</sst>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7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7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F3" sqref="F3:G3"/>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M101</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201</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193</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202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26">
      <c r="A10" s="12" t="str">
        <f>IF(OR(B10&lt;&gt;"",J10&lt;&gt;""),"IMG01","")</f>
        <v>IMG01</v>
      </c>
      <c r="B10" s="62">
        <v>171023522</v>
      </c>
      <c r="C10" s="20" t="str">
        <f t="shared" ref="C10:C41" si="0">IF(OR(B10&lt;&gt;"",J10&lt;&gt;""),IF($G$4="Recurso",CONCATENATE($G$4," ",$G$5),$G$4),"")</f>
        <v>Recurso M101</v>
      </c>
      <c r="D10" s="63" t="s">
        <v>187</v>
      </c>
      <c r="E10" s="63" t="s">
        <v>155</v>
      </c>
      <c r="F10" s="13" t="str">
        <f t="shared" ref="F10" ca="1" si="1">IF(OR(B10&lt;&gt;"",J10&lt;&gt;""),CONCATENATE($C$7,"_",$A10,IF($G$4="Cuaderno de Estudio","_small",CONCATENATE(IF(I10="","","n"),IF(LEFT($G$5,1)="F",".jpg",".png")))),"")</f>
        <v>LE_07_06_CO_REC400_IMG01n.png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LE_07_06_CO_REC400_IMG01a.png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194</v>
      </c>
      <c r="K10" s="64" t="s">
        <v>188</v>
      </c>
      <c r="O10" s="2" t="str">
        <f>'Definición técnica de imagenes'!A12</f>
        <v>M12D</v>
      </c>
    </row>
    <row r="11" spans="1:16" s="11" customFormat="1" ht="14" customHeight="1">
      <c r="A11" s="12" t="str">
        <f t="shared" ref="A11:A18" si="3">IF(OR(B11&lt;&gt;"",J11&lt;&gt;""),CONCATENATE(LEFT(A10,3),IF(MID(A10,4,2)+1&lt;10,CONCATENATE("0",MID(A10,4,2)+1))),"")</f>
        <v>IMG02</v>
      </c>
      <c r="B11" s="62">
        <v>275161592</v>
      </c>
      <c r="C11" s="20" t="str">
        <f t="shared" si="0"/>
        <v>Recurso M101</v>
      </c>
      <c r="D11" s="63" t="s">
        <v>187</v>
      </c>
      <c r="E11" s="63" t="s">
        <v>155</v>
      </c>
      <c r="F11" s="13" t="str">
        <f t="shared" ref="F11:F74" ca="1" si="4">IF(OR(B11&lt;&gt;"",J11&lt;&gt;""),CONCATENATE($C$7,"_",$A11,IF($G$4="Cuaderno de Estudio","_small",CONCATENATE(IF(I11="","","n"),IF(LEFT($G$5,1)="F",".jpg",".png")))),"")</f>
        <v>LE_07_06_CO_REC400_IMG02n.png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LE_07_06_CO_REC400_IMG02a.png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194</v>
      </c>
      <c r="K11" s="65" t="s">
        <v>189</v>
      </c>
      <c r="O11" s="2" t="str">
        <f>'Definición técnica de imagenes'!A13</f>
        <v>M101</v>
      </c>
    </row>
    <row r="12" spans="1:16" s="11" customFormat="1" ht="26">
      <c r="A12" s="12" t="str">
        <f t="shared" si="3"/>
        <v>IMG03</v>
      </c>
      <c r="B12" s="62">
        <v>298298855</v>
      </c>
      <c r="C12" s="20" t="str">
        <f t="shared" si="0"/>
        <v>Recurso M101</v>
      </c>
      <c r="D12" s="63" t="s">
        <v>187</v>
      </c>
      <c r="E12" s="63" t="s">
        <v>155</v>
      </c>
      <c r="F12" s="13" t="str">
        <f t="shared" ca="1" si="4"/>
        <v>LE_07_06_CO_REC400_IMG03n.png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LE_07_06_CO_REC400_IMG03a.png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195</v>
      </c>
      <c r="K12" s="64" t="s">
        <v>190</v>
      </c>
      <c r="O12" s="2" t="str">
        <f>'Definición técnica de imagenes'!A18</f>
        <v>Diaporama F1</v>
      </c>
    </row>
    <row r="13" spans="1:16" s="11" customFormat="1" ht="26">
      <c r="A13" s="12" t="str">
        <f t="shared" si="3"/>
        <v>IMG04</v>
      </c>
      <c r="B13" s="62">
        <v>94266706</v>
      </c>
      <c r="C13" s="20" t="str">
        <f t="shared" si="0"/>
        <v>Recurso M101</v>
      </c>
      <c r="D13" s="63" t="s">
        <v>187</v>
      </c>
      <c r="E13" s="63" t="s">
        <v>155</v>
      </c>
      <c r="F13" s="13" t="str">
        <f t="shared" ca="1" si="4"/>
        <v>LE_07_06_CO_REC400_IMG04n.png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LE_07_06_CO_REC400_IMG04a.png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196</v>
      </c>
      <c r="K13" s="64" t="s">
        <v>197</v>
      </c>
      <c r="O13" s="2" t="str">
        <f>'Definición técnica de imagenes'!A19</f>
        <v>F4</v>
      </c>
    </row>
    <row r="14" spans="1:16" s="11" customFormat="1" ht="27" customHeight="1">
      <c r="A14" s="12" t="str">
        <f t="shared" si="3"/>
        <v>IMG05</v>
      </c>
      <c r="B14" s="62">
        <v>124029454</v>
      </c>
      <c r="C14" s="20" t="str">
        <f t="shared" si="0"/>
        <v>Recurso M101</v>
      </c>
      <c r="D14" s="63" t="s">
        <v>187</v>
      </c>
      <c r="E14" s="63" t="s">
        <v>155</v>
      </c>
      <c r="F14" s="13" t="str">
        <f t="shared" ca="1" si="4"/>
        <v>LE_07_06_CO_REC400_IMG05n.png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LE_07_06_CO_REC400_IMG05a.png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198</v>
      </c>
      <c r="K14" s="64" t="s">
        <v>191</v>
      </c>
      <c r="O14" s="2" t="str">
        <f>'Definición técnica de imagenes'!A22</f>
        <v>F6</v>
      </c>
    </row>
    <row r="15" spans="1:16" s="11" customFormat="1" ht="26">
      <c r="A15" s="12" t="str">
        <f t="shared" si="3"/>
        <v>IMG06</v>
      </c>
      <c r="B15" s="62">
        <v>137469248</v>
      </c>
      <c r="C15" s="20" t="str">
        <f t="shared" si="0"/>
        <v>Recurso M101</v>
      </c>
      <c r="D15" s="63" t="s">
        <v>187</v>
      </c>
      <c r="E15" s="63" t="s">
        <v>155</v>
      </c>
      <c r="F15" s="13" t="str">
        <f t="shared" ca="1" si="4"/>
        <v>LE_07_06_CO_REC400_IMG06n.png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LE_07_06_CO_REC400_IMG06a.png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4" t="s">
        <v>198</v>
      </c>
      <c r="K15" s="64" t="s">
        <v>192</v>
      </c>
      <c r="O15" s="2" t="str">
        <f>'Definición técnica de imagenes'!A24</f>
        <v>F6B</v>
      </c>
    </row>
    <row r="16" spans="1:16" s="11" customFormat="1" ht="26">
      <c r="A16" s="12" t="str">
        <f t="shared" si="3"/>
        <v>IMG07</v>
      </c>
      <c r="B16" s="62">
        <v>5767225</v>
      </c>
      <c r="C16" s="20" t="str">
        <f t="shared" si="0"/>
        <v>Recurso M101</v>
      </c>
      <c r="D16" s="63" t="s">
        <v>187</v>
      </c>
      <c r="E16" s="63" t="s">
        <v>155</v>
      </c>
      <c r="F16" s="13" t="str">
        <f t="shared" ca="1" si="4"/>
        <v>LE_07_06_CO_REC400_IMG07n.png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LE_07_06_CO_REC400_IMG07a.png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4" t="s">
        <v>200</v>
      </c>
      <c r="K16" s="64" t="s">
        <v>199</v>
      </c>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25"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2016-02-25T19:16:45Z</dcterms:modified>
</cp:coreProperties>
</file>