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<sst xmlns="http://schemas.openxmlformats.org/spreadsheetml/2006/main" count="398" uniqueCount="206">
  <si>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</si>
  <si>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</si>
  <si>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</si>
  <si>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</si>
  <si>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</si>
  <si>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</si>
  <si>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</si>
  <si>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</si>
  <si>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</si>
  <si>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</si>
  <si>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</si>
  <si>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</si>
  <si>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</si>
  <si>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</si>
  <si>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</si>
  <si>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</si>
  <si>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</si>
  <si>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</si>
  <si>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</si>
  <si>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</si>
  <si>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</si>
  <si>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</si>
  <si>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</si>
  <si>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</si>
  <si>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</si>
  <si>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</si>
  <si>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</si>
  <si>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</si>
  <si>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</si>
  <si>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</si>
  <si>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</si>
  <si>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</si>
  <si>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</si>
  <si>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</si>
  <si>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</si>
  <si>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</si>
  <si>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</si>
  <si>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</si>
  <si>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</si>
  <si>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</si>
  <si>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</si>
  <si>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</si>
  <si>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</si>
  <si>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</si>
  <si>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</si>
  <si>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</si>
  <si>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</si>
  <si>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</si>
  <si>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</si>
  <si>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</si>
  <si>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</si>
  <si>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</si>
  <si>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</si>
  <si>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</si>
  <si>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</si>
  <si>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</si>
  <si>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</si>
  <si>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</si>
  <si>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</si>
  <si>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</si>
  <si>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</si>
  <si>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</si>
  <si>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</si>
  <si>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</si>
  <si>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</si>
  <si>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</si>
  <si>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</si>
  <si>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</si>
  <si>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</si>
  <si>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</si>
  <si>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</si>
  <si>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</si>
  <si>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</si>
  <si>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</si>
  <si>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</si>
  <si>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</si>
  <si>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</si>
  <si>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</si>
  <si>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</si>
  <si>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</si>
  <si>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</si>
  <si>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</si>
  <si>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</si>
  <si>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</si>
  <si>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</si>
  <si>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</si>
  <si>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</si>
  <si>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</si>
  <si>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</si>
  <si>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</si>
  <si>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</si>
  <si>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</si>
  <si>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</si>
  <si>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</si>
  <si>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</si>
  <si>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</si>
  <si>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</si>
  <si>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</si>
  <si>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</si>
  <si>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</si>
  <si>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</si>
  <si>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</si>
  <si>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</si>
  <si>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</si>
  <si>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</si>
  <si>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</si>
  <si>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</si>
  <si>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</si>
  <si>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</si>
  <si>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</si>
  <si>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</si>
  <si>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</si>
  <si>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</si>
  <si>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</si>
  <si>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</si>
  <si>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</si>
  <si>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</si>
  <si>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</si>
  <si>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</si>
  <si>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</si>
  <si>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</si>
  <si>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</si>
  <si>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</si>
  <si>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</si>
  <si>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</si>
  <si>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</si>
  <si>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</si>
  <si>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</si>
  <si>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</si>
  <si>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</si>
  <si>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</si>
  <si>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</si>
  <si>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</si>
  <si>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</si>
  <si>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</si>
  <si>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</si>
  <si>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</si>
  <si>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</si>
  <si>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</si>
  <si>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</si>
  <si>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</si>
  <si>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</si>
  <si>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</si>
  <si>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</si>
  <si>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</si>
  <si>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</si>
  <si>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</si>
  <si>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</si>
  <si>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</si>
  <si>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</si>
  <si>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</si>
  <si>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</si>
  <si>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</si>
  <si>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</si>
  <si>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</si>
  <si>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</si>
  <si>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</si>
  <si>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</si>
  <si>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</si>
  <si>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</si>
  <si>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</si>
  <si>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</si>
  <si>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</si>
  <si>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</si>
  <si>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</si>
  <si>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</si>
  <si>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</si>
  <si>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</si>
  <si>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</si>
  <si>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</si>
  <si>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</si>
  <si>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</si>
  <si>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</si>
  <si>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</si>
  <si>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</si>
  <si>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</si>
  <si>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</si>
  <si>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</si>
  <si>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</si>
  <si>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</si>
  <si>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</si>
  <si>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</si>
  <si>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</si>
  <si>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</si>
  <si>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</si>
  <si>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</si>
  <si>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</si>
  <si>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</si>
  <si>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</si>
  <si>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LE_06_04_REC250</t>
  </si>
  <si>
    <t>Fotografía</t>
  </si>
  <si>
    <t>Mapa de zonas horarias</t>
  </si>
  <si>
    <t>Mapa hidrográfico</t>
  </si>
  <si>
    <t>Mapa climático</t>
  </si>
  <si>
    <t>Mapa de líneas aéreas</t>
  </si>
  <si>
    <t>Mapa de las lenguas de América</t>
  </si>
  <si>
    <t xml:space="preserve">Traducir en la imagen: spanish (español), portoguese (portugués), english (inglés), french (francés), dutsch (alemán), guaraní (queda tal cual). Traducir también: Caribbean Sea (Mar Caribe), North Atlantic Ocean (Océano Atlántico Norte), South Pacific Ocean (Océano Pacífico Sur), south Atlantic ocean (Océano Atlántico Sur)  </t>
  </si>
  <si>
    <t>traducir: Travel greece infographic (viaje por Grecia). Debajo del edificio se puede escribir "Partenón". Podemos dejar la parte que dice "population" simplemente que diga: Idioma: griego. Capital: Atenas. Podemos eliminar la convención que indica unas casas.</t>
  </si>
  <si>
    <t>Mapa político de Colombia</t>
  </si>
  <si>
    <t>Por favor cambiar los nombres para que queden en español: Mar Caribe y Brasil. Poner tilde a "Perú"</t>
  </si>
  <si>
    <t>Mapa de carreteras de Alemania</t>
  </si>
  <si>
    <t>Mapa turístico de Grecia</t>
  </si>
  <si>
    <t>Mapa de relieve de México</t>
  </si>
  <si>
    <t>Mapa de los viajes de Colón</t>
  </si>
  <si>
    <t>Dejar solo el mapa (se pueden quitar los bordes). Traducir y que quede el título "Los cuatro viajes de Colón" "1492-1503"). Que quede "Tierra firme" en vez de "Tierra firma"</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</si>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</sst>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3" activePane="bottomLeft" state="frozen"/>
      <selection pane="bottomLeft" activeCell="D17" sqref="D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v>291756878</v>
      </c>
      <c r="C10" s="20" t="str">
        <f t="shared" ref="C10:C41" si="0">IF(OR(B10&lt;&gt;"",J10&lt;&gt;""),IF($G$4="Recurso",CONCATENATE($G$4," ",$G$5),$G$4),"")</f>
        <v>Recurso M8A</v>
      </c>
      <c r="D10" s="63" t="s">
        <v>205</v>
      </c>
      <c r="E10" s="63" t="s">
        <v>155</v>
      </c>
      <c r="F10" s="13" t="str">
        <f t="shared" ref="F10" ca="1" si="1">IF(OR(B10&lt;&gt;"",J10&lt;&gt;""),CONCATENATE($C$7,"_",$A10,IF($G$4="Cuaderno de Estudio","_small",CONCATENATE(IF(I10="","","n"),IF(LEFT($G$5,1)="F",".jpg",".png")))),"")</f>
        <v>LE_06_04_REC250_IMG01n.png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201</v>
      </c>
      <c r="K10" s="64" t="s">
        <v>197</v>
      </c>
      <c r="O10" s="2" t="str">
        <f>'Definición técnica de imagenes'!A12</f>
        <v>M12D</v>
      </c>
    </row>
    <row r="11" spans="1:16" s="11" customFormat="1" ht="40.5" x14ac:dyDescent="0.25">
      <c r="A11" s="12" t="str">
        <f t="shared" ref="A11:A18" si="3">IF(OR(B11&lt;&gt;"",J11&lt;&gt;""),CONCATENATE(LEFT(A10,3),IF(MID(A10,4,2)+1&lt;10,CONCATENATE("0",MID(A10,4,2)+1))),"")</f>
        <v>IMG02</v>
      </c>
      <c r="B11" s="62">
        <v>155491007</v>
      </c>
      <c r="C11" s="20" t="str">
        <f t="shared" si="0"/>
        <v>Recurso M8A</v>
      </c>
      <c r="D11" s="63" t="s">
        <v>205</v>
      </c>
      <c r="E11" s="63" t="s">
        <v>155</v>
      </c>
      <c r="F11" s="13" t="str">
        <f t="shared" ref="F11:F74" ca="1" si="4">IF(OR(B11&lt;&gt;"",J11&lt;&gt;""),CONCATENATE($C$7,"_",$A11,IF($G$4="Cuaderno de Estudio","_small",CONCATENATE(IF(I11="","","n"),IF(LEFT($G$5,1)="F",".jpg",".png")))),"")</f>
        <v>LE_06_04_REC250_IMG02n.png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198</v>
      </c>
      <c r="K11" s="65" t="s">
        <v>199</v>
      </c>
      <c r="O11" s="2" t="str">
        <f>'Definición técnica de imagenes'!A13</f>
        <v>M101</v>
      </c>
    </row>
    <row r="12" spans="1:16" s="11" customFormat="1" x14ac:dyDescent="0.25">
      <c r="A12" s="12" t="str">
        <f t="shared" si="3"/>
        <v>IMG03</v>
      </c>
      <c r="B12" s="62">
        <v>301243037</v>
      </c>
      <c r="C12" s="20" t="str">
        <f t="shared" si="0"/>
        <v>Recurso M8A</v>
      </c>
      <c r="D12" s="63" t="s">
        <v>190</v>
      </c>
      <c r="E12" s="63" t="s">
        <v>155</v>
      </c>
      <c r="F12" s="13" t="str">
        <f t="shared" ca="1" si="4"/>
        <v>LE_06_04_REC250_IMG03n.png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200</v>
      </c>
      <c r="K12" s="64"/>
      <c r="O12" s="2" t="str">
        <f>'Definición técnica de imagenes'!A18</f>
        <v>Diaporama F1</v>
      </c>
    </row>
    <row r="13" spans="1:16" s="11" customFormat="1" ht="67.5" x14ac:dyDescent="0.25">
      <c r="A13" s="12" t="str">
        <f t="shared" si="3"/>
        <v>IMG04</v>
      </c>
      <c r="B13" s="62">
        <v>270381797</v>
      </c>
      <c r="C13" s="20" t="str">
        <f t="shared" si="0"/>
        <v>Recurso M8A</v>
      </c>
      <c r="D13" s="63" t="s">
        <v>205</v>
      </c>
      <c r="E13" s="63" t="s">
        <v>155</v>
      </c>
      <c r="F13" s="13" t="str">
        <f t="shared" ca="1" si="4"/>
        <v>LE_06_04_REC250_IMG04n.png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203</v>
      </c>
      <c r="K13" s="64" t="s">
        <v>204</v>
      </c>
      <c r="O13" s="2" t="str">
        <f>'Definición técnica de imagenes'!A19</f>
        <v>F4</v>
      </c>
    </row>
    <row r="14" spans="1:16" s="11" customFormat="1" x14ac:dyDescent="0.25">
      <c r="A14" s="12" t="str">
        <f t="shared" si="3"/>
        <v>IMG05</v>
      </c>
      <c r="B14" s="62">
        <v>96411374</v>
      </c>
      <c r="C14" s="20" t="str">
        <f t="shared" si="0"/>
        <v>Recurso M8A</v>
      </c>
      <c r="D14" s="63" t="s">
        <v>190</v>
      </c>
      <c r="E14" s="63" t="s">
        <v>155</v>
      </c>
      <c r="F14" s="13" t="str">
        <f t="shared" ca="1" si="4"/>
        <v>LE_06_04_REC250_IMG05n.png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191</v>
      </c>
      <c r="K14" s="64"/>
      <c r="O14" s="2" t="str">
        <f>'Definición técnica de imagenes'!A22</f>
        <v>F6</v>
      </c>
    </row>
    <row r="15" spans="1:16" s="11" customFormat="1" x14ac:dyDescent="0.25">
      <c r="A15" s="12" t="str">
        <f t="shared" si="3"/>
        <v>IMG06</v>
      </c>
      <c r="B15" s="62">
        <v>23651230</v>
      </c>
      <c r="C15" s="20" t="str">
        <f t="shared" si="0"/>
        <v>Recurso M8A</v>
      </c>
      <c r="D15" s="63" t="s">
        <v>190</v>
      </c>
      <c r="E15" s="63" t="s">
        <v>155</v>
      </c>
      <c r="F15" s="13" t="str">
        <f t="shared" ca="1" si="4"/>
        <v>LE_06_04_REC250_IMG06n.png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202</v>
      </c>
      <c r="K15" s="66"/>
      <c r="O15" s="2" t="str">
        <f>'Definición técnica de imagenes'!A24</f>
        <v>F6B</v>
      </c>
    </row>
    <row r="16" spans="1:16" s="11" customFormat="1" ht="14.25" x14ac:dyDescent="0.3">
      <c r="A16" s="12" t="str">
        <f t="shared" si="3"/>
        <v>IMG07</v>
      </c>
      <c r="B16" s="62">
        <v>210916522</v>
      </c>
      <c r="C16" s="20" t="str">
        <f t="shared" si="0"/>
        <v>Recurso M8A</v>
      </c>
      <c r="D16" s="63" t="s">
        <v>190</v>
      </c>
      <c r="E16" s="63" t="s">
        <v>155</v>
      </c>
      <c r="F16" s="13" t="str">
        <f t="shared" ca="1" si="4"/>
        <v>LE_06_04_REC250_IMG07n.png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LE_06_04_REC250_IMG07a.png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192</v>
      </c>
      <c r="K16" s="68"/>
      <c r="O16" s="2" t="str">
        <f>'Definición técnica de imagenes'!A25</f>
        <v>F7</v>
      </c>
    </row>
    <row r="17" spans="1:15" s="11" customFormat="1" ht="148.5" x14ac:dyDescent="0.25">
      <c r="A17" s="12" t="str">
        <f t="shared" si="3"/>
        <v>IMG08</v>
      </c>
      <c r="B17" s="62">
        <v>278343554</v>
      </c>
      <c r="C17" s="20" t="str">
        <f t="shared" si="0"/>
        <v>Recurso M8A</v>
      </c>
      <c r="D17" s="63" t="s">
        <v>205</v>
      </c>
      <c r="E17" s="63" t="s">
        <v>155</v>
      </c>
      <c r="F17" s="13" t="str">
        <f t="shared" ca="1" si="4"/>
        <v>LE_06_04_REC250_IMG08n.png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LE_06_04_REC250_IMG08a.png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195</v>
      </c>
      <c r="K17" s="66" t="s">
        <v>196</v>
      </c>
      <c r="O17" s="2" t="str">
        <f>'Definición técnica de imagenes'!A27</f>
        <v>F7B</v>
      </c>
    </row>
    <row r="18" spans="1:15" s="11" customFormat="1" x14ac:dyDescent="0.25">
      <c r="A18" s="12" t="str">
        <f t="shared" si="3"/>
        <v>IMG09</v>
      </c>
      <c r="B18" s="62">
        <v>206294473</v>
      </c>
      <c r="C18" s="20" t="str">
        <f t="shared" si="0"/>
        <v>Recurso M8A</v>
      </c>
      <c r="D18" s="63" t="s">
        <v>190</v>
      </c>
      <c r="E18" s="63" t="s">
        <v>155</v>
      </c>
      <c r="F18" s="13" t="str">
        <f t="shared" ca="1" si="4"/>
        <v>LE_06_04_REC250_IMG09n.png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LE_06_04_REC250_IMG09a.png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193</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76881112</v>
      </c>
      <c r="C19" s="20" t="str">
        <f t="shared" si="0"/>
        <v>Recurso M8A</v>
      </c>
      <c r="D19" s="63" t="s">
        <v>190</v>
      </c>
      <c r="E19" s="63" t="s">
        <v>155</v>
      </c>
      <c r="F19" s="13" t="str">
        <f t="shared" ca="1" si="4"/>
        <v>LE_06_04_REC250_IMG10n.png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LE_06_04_REC250_IMG10a.png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194</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2016-01-28T05:58:03Z</dcterms:modified>
</cp:coreProperties>
</file>