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GRADO ONCE\GUION 3\Solicitud Grafica-audi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68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H14"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F13" i="1" l="1"/>
  <c r="G13" i="1" s="1"/>
  <c r="H13" i="1"/>
  <c r="F12" i="1"/>
  <c r="G12" i="1" s="1"/>
  <c r="H12" i="1"/>
  <c r="A14" i="1"/>
  <c r="F14" i="1" s="1"/>
  <c r="G14" i="1" s="1"/>
  <c r="A15" i="1" l="1"/>
  <c r="F15" i="1" l="1"/>
  <c r="G15" i="1" s="1"/>
  <c r="H15" i="1"/>
  <c r="A16" i="1"/>
  <c r="F16" i="1" l="1"/>
  <c r="G16" i="1" s="1"/>
  <c r="H16" i="1"/>
  <c r="A17" i="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<sst xmlns="http://schemas.openxmlformats.org/spreadsheetml/2006/main" count="392" uniqueCount="205">
  <si>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</si>
  <si>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</si>
  <si>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</si>
  <si>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</si>
  <si>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</si>
  <si>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</si>
  <si>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</si>
  <si>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</si>
  <si>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</si>
  <si>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</si>
  <si>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</si>
  <si>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</si>
  <si>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</si>
  <si>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</si>
  <si>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</si>
  <si>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</si>
  <si>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</si>
  <si>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</si>
  <si>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</si>
  <si>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</si>
  <si>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</si>
  <si>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</si>
  <si>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</si>
  <si>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</si>
  <si>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</si>
  <si>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</si>
  <si>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</si>
  <si>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</si>
  <si>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</si>
  <si>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</si>
  <si>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</si>
  <si>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</si>
  <si>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</si>
  <si>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</si>
  <si>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</si>
  <si>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</si>
  <si>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</si>
  <si>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</si>
  <si>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</si>
  <si>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</si>
  <si>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</si>
  <si>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</si>
  <si>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</si>
  <si>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</si>
  <si>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</si>
  <si>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</si>
  <si>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</si>
  <si>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</si>
  <si>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</si>
  <si>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</si>
  <si>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</si>
  <si>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</si>
  <si>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</si>
  <si>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</si>
  <si>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</si>
  <si>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</si>
  <si>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</si>
  <si>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</si>
  <si>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</si>
  <si>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</si>
  <si>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</si>
  <si>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</si>
  <si>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</si>
  <si>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</si>
  <si>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</si>
  <si>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</si>
  <si>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</si>
  <si>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</si>
  <si>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</si>
  <si>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</si>
  <si>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</si>
  <si>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</si>
  <si>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</si>
  <si>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</si>
  <si>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</si>
  <si>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</si>
  <si>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</si>
  <si>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</si>
  <si>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</si>
  <si>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</si>
  <si>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</si>
  <si>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</si>
  <si>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</si>
  <si>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</si>
  <si>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</si>
  <si>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</si>
  <si>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</si>
  <si>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</si>
  <si>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</si>
  <si>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</si>
  <si>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</si>
  <si>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</si>
  <si>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</si>
  <si>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</si>
  <si>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</si>
  <si>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</si>
  <si>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</si>
  <si>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</si>
  <si>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</si>
  <si>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</si>
  <si>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</si>
  <si>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</si>
  <si>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</si>
  <si>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</si>
  <si>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</si>
  <si>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</si>
  <si>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</si>
  <si>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</si>
  <si>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</si>
  <si>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</si>
  <si>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</si>
  <si>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</si>
  <si>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</si>
  <si>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</si>
  <si>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</si>
  <si>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</si>
  <si>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</si>
  <si>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</si>
  <si>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</si>
  <si>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</si>
  <si>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</si>
  <si>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</si>
  <si>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</si>
  <si>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</si>
  <si>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</si>
  <si>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</si>
  <si>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</si>
  <si>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</si>
  <si>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</si>
  <si>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</si>
  <si>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</si>
  <si>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</si>
  <si>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</si>
  <si>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</si>
  <si>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</si>
  <si>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</si>
  <si>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</si>
  <si>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</si>
  <si>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</si>
  <si>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</si>
  <si>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</si>
  <si>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</si>
  <si>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</si>
  <si>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</si>
  <si>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</si>
  <si>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</si>
  <si>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</si>
  <si>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</si>
  <si>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</si>
  <si>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</si>
  <si>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</si>
  <si>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</si>
  <si>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</si>
  <si>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</si>
  <si>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</si>
  <si>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</si>
  <si>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</si>
  <si>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</si>
  <si>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</si>
  <si>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</si>
  <si>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</si>
  <si>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</si>
  <si>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</si>
  <si>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</si>
  <si>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</si>
  <si>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</si>
  <si>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</si>
  <si>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</si>
  <si>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</si>
  <si>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</si>
  <si>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</si>
  <si>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</si>
  <si>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</si>
  <si>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</si>
  <si>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</si>
  <si>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</si>
  <si>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</si>
  <si>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</si>
  <si>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</si>
  <si>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</si>
  <si>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</si>
  <si>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</si>
  <si>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</si>
  <si>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</si>
  <si>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</si>
  <si>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</si>
  <si>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</si>
  <si>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Luz Amparo Rubiano Acosta</t>
  </si>
  <si>
    <t>Six figures of the Caryatid Porch of the Erechtheion on the Acropolis at Athens. Sculpted females pillars karyatides</t>
  </si>
  <si>
    <t>Fotografía</t>
  </si>
  <si>
    <t>David Statue by Michelangelo in Galleria dell'Accademia (uffizi museum) in Florence. Italy.</t>
  </si>
  <si>
    <t xml:space="preserve">Templo griego el Erecteion </t>
  </si>
  <si>
    <t xml:space="preserve">El David de Miguel Ángel </t>
  </si>
  <si>
    <t>LEONARDO DA VINCI (1452-1519), The Mona Lisa or La Gioconda, ca. 1503-1506, Renaissance art, Cinquecento, Oil on wood, Paris</t>
  </si>
  <si>
    <t xml:space="preserve">La Gioconda de Da Vinci </t>
  </si>
  <si>
    <t>David, Jacques-Louis (1748-1825), The Consecration of the Emperor Napoleon and the Coronation of the Empress Josephine by Pope Pius VII, 2nd December 1804, 1806-1807, Central detail</t>
  </si>
  <si>
    <t xml:space="preserve">Pintura La consagración de Napoleón </t>
  </si>
  <si>
    <t>El Sueno De La Razon Produce Monstros, by Francisco Goya (1746-1828), 1868.</t>
  </si>
  <si>
    <t xml:space="preserve">Agua fuerte El sueño de la razón produce monstruos de francisco de Goya </t>
  </si>
  <si>
    <t>farm animals in front of white background</t>
  </si>
  <si>
    <t>Grupo de animales</t>
  </si>
  <si>
    <t>BOTTICELLI, Alessandro di Mariano dei Filipepi, Sandro (1445-1510), The Birth of Venus, ca. 1485, Renaissance art, Quattrocento, Oil on wood,</t>
  </si>
  <si>
    <t xml:space="preserve">El nacimiento de Venus de Botticelli. </t>
  </si>
  <si>
    <t>El articulo de opinión</t>
  </si>
  <si>
    <t>LE_11_03_REC80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</si>
</sst>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9"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203</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54" x14ac:dyDescent="0.25">
      <c r="A10" s="12" t="str">
        <f>IF(OR(B10&lt;&gt;"",J10&lt;&gt;""),"IMG01","")</f>
        <v>IMG01</v>
      </c>
      <c r="B10" s="62">
        <v>349901621</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LE_11_03_REC80_IMG01n.png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LE_11_03_REC80_IMG01a.png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t="s">
        <v>188</v>
      </c>
      <c r="O10" s="2" t="str">
        <f>'Definición técnica de imagenes'!A12</f>
        <v>M12D</v>
      </c>
    </row>
    <row r="11" spans="1:16" s="11" customFormat="1" ht="13.9" customHeight="1" x14ac:dyDescent="0.25">
      <c r="A11" s="12" t="str">
        <f t="shared" ref="A11:A18" si="3">IF(OR(B11&lt;&gt;"",J11&lt;&gt;""),CONCATENATE(LEFT(A10,3),IF(MID(A10,4,2)+1&lt;10,CONCATENATE("0",MID(A10,4,2)+1))),"")</f>
        <v>IMG02</v>
      </c>
      <c r="B11" s="62">
        <v>265313669</v>
      </c>
      <c r="C11" s="20" t="str">
        <f t="shared" si="0"/>
        <v>Recurso M101</v>
      </c>
      <c r="D11" s="63" t="s">
        <v>189</v>
      </c>
      <c r="E11" s="63" t="s">
        <v>155</v>
      </c>
      <c r="F11" s="13" t="str">
        <f t="shared" ref="F11:F74" ca="1" si="4">IF(OR(B11&lt;&gt;"",J11&lt;&gt;""),CONCATENATE($C$7,"_",$A11,IF($G$4="Cuaderno de Estudio","_small",CONCATENATE(IF(I11="","","n"),IF(LEFT($G$5,1)="F",".jpg",".png")))),"")</f>
        <v>LE_11_03_REC80_IMG02n.png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LE_11_03_REC80_IMG02a.png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t="s">
        <v>190</v>
      </c>
      <c r="O11" s="2" t="str">
        <f>'Definición técnica de imagenes'!A13</f>
        <v>M101</v>
      </c>
    </row>
    <row r="12" spans="1:16" s="11" customFormat="1" ht="54" x14ac:dyDescent="0.25">
      <c r="A12" s="12" t="str">
        <f t="shared" si="3"/>
        <v>IMG03</v>
      </c>
      <c r="B12" s="62">
        <v>229540009</v>
      </c>
      <c r="C12" s="20" t="str">
        <f t="shared" si="0"/>
        <v>Recurso M101</v>
      </c>
      <c r="D12" s="63" t="s">
        <v>189</v>
      </c>
      <c r="E12" s="63" t="s">
        <v>155</v>
      </c>
      <c r="F12" s="13" t="str">
        <f t="shared" ca="1" si="4"/>
        <v>LE_11_03_REC80_IMG03n.png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LE_11_03_REC80_IMG03a.png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t="s">
        <v>193</v>
      </c>
      <c r="O12" s="2" t="str">
        <f>'Definición técnica de imagenes'!A18</f>
        <v>Diaporama F1</v>
      </c>
    </row>
    <row r="13" spans="1:16" s="11" customFormat="1" ht="81" x14ac:dyDescent="0.25">
      <c r="A13" s="12" t="str">
        <f t="shared" si="3"/>
        <v>IMG04</v>
      </c>
      <c r="B13" s="62">
        <v>230502358</v>
      </c>
      <c r="C13" s="20" t="str">
        <f t="shared" si="0"/>
        <v>Recurso M101</v>
      </c>
      <c r="D13" s="63" t="s">
        <v>189</v>
      </c>
      <c r="E13" s="63" t="s">
        <v>155</v>
      </c>
      <c r="F13" s="13" t="str">
        <f t="shared" ca="1" si="4"/>
        <v>LE_11_03_REC80_IMG04n.png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LE_11_03_REC80_IMG04a.png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196</v>
      </c>
      <c r="K13" s="64" t="s">
        <v>195</v>
      </c>
      <c r="O13" s="2" t="str">
        <f>'Definición técnica de imagenes'!A19</f>
        <v>F4</v>
      </c>
    </row>
    <row r="14" spans="1:16" s="11" customFormat="1" ht="40.5" x14ac:dyDescent="0.25">
      <c r="A14" s="12" t="str">
        <f t="shared" si="3"/>
        <v>IMG05</v>
      </c>
      <c r="B14" s="62">
        <v>238062721</v>
      </c>
      <c r="C14" s="20" t="str">
        <f t="shared" si="0"/>
        <v>Recurso M101</v>
      </c>
      <c r="D14" s="63" t="s">
        <v>189</v>
      </c>
      <c r="E14" s="63" t="s">
        <v>155</v>
      </c>
      <c r="F14" s="13" t="str">
        <f t="shared" ca="1" si="4"/>
        <v>LE_11_03_REC80_IMG05n.png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LE_11_03_REC80_IMG05a.png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198</v>
      </c>
      <c r="K14" s="64" t="s">
        <v>197</v>
      </c>
      <c r="O14" s="2" t="str">
        <f>'Definición técnica de imagenes'!A22</f>
        <v>F6</v>
      </c>
    </row>
    <row r="15" spans="1:16" s="11" customFormat="1" ht="27" x14ac:dyDescent="0.25">
      <c r="A15" s="12" t="str">
        <f t="shared" si="3"/>
        <v>IMG06</v>
      </c>
      <c r="B15" s="62">
        <v>153287900</v>
      </c>
      <c r="C15" s="20" t="str">
        <f t="shared" si="0"/>
        <v>Recurso M101</v>
      </c>
      <c r="D15" s="63" t="s">
        <v>189</v>
      </c>
      <c r="E15" s="63" t="s">
        <v>155</v>
      </c>
      <c r="F15" s="13" t="str">
        <f t="shared" ca="1" si="4"/>
        <v>LE_11_03_REC80_IMG06n.png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LE_11_03_REC80_IMG06a.png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200</v>
      </c>
      <c r="K15" s="66" t="s">
        <v>199</v>
      </c>
      <c r="O15" s="2" t="str">
        <f>'Definición técnica de imagenes'!A24</f>
        <v>F6B</v>
      </c>
    </row>
    <row r="16" spans="1:16" s="11" customFormat="1" ht="57" x14ac:dyDescent="0.3">
      <c r="A16" s="12" t="str">
        <f t="shared" si="3"/>
        <v>IMG07</v>
      </c>
      <c r="B16" s="62">
        <v>229542484</v>
      </c>
      <c r="C16" s="20" t="str">
        <f t="shared" si="0"/>
        <v>Recurso M101</v>
      </c>
      <c r="D16" s="63" t="s">
        <v>189</v>
      </c>
      <c r="E16" s="63" t="s">
        <v>155</v>
      </c>
      <c r="F16" s="13" t="str">
        <f t="shared" ca="1" si="4"/>
        <v>LE_11_03_REC80_IMG07n.png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LE_11_03_REC80_IMG07a.png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202</v>
      </c>
      <c r="K16" s="68" t="s">
        <v>201</v>
      </c>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2016-05-18T17:39:37Z</dcterms:modified>
</cp:coreProperties>
</file>