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GRADO ONCE\GUION 1\"/>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H22" i="1" s="1"/>
  <c r="I23" i="1"/>
  <c r="H23" i="1" s="1"/>
  <c r="I24" i="1"/>
  <c r="H24" i="1" s="1"/>
  <c r="I25" i="1"/>
  <c r="H25" i="1" s="1"/>
  <c r="I26" i="1"/>
  <c r="H26" i="1" s="1"/>
  <c r="I27" i="1"/>
  <c r="H27" i="1" s="1"/>
  <c r="I28" i="1"/>
  <c r="H28" i="1" s="1"/>
  <c r="I29" i="1"/>
  <c r="H29" i="1" s="1"/>
  <c r="I30" i="1"/>
  <c r="H30" i="1" s="1"/>
  <c r="I31" i="1"/>
  <c r="H31" i="1" s="1"/>
  <c r="I32" i="1"/>
  <c r="H32" i="1" s="1"/>
  <c r="I33" i="1"/>
  <c r="H33" i="1" s="1"/>
  <c r="I34" i="1"/>
  <c r="H34" i="1" s="1"/>
  <c r="I35" i="1"/>
  <c r="H35" i="1" s="1"/>
  <c r="I36" i="1"/>
  <c r="H36" i="1" s="1"/>
  <c r="I37" i="1"/>
  <c r="H37" i="1" s="1"/>
  <c r="I38" i="1"/>
  <c r="H38" i="1" s="1"/>
  <c r="I39" i="1"/>
  <c r="H39" i="1" s="1"/>
  <c r="I40" i="1"/>
  <c r="H40" i="1" s="1"/>
  <c r="I41" i="1"/>
  <c r="H41" i="1" s="1"/>
  <c r="I42" i="1"/>
  <c r="H42" i="1" s="1"/>
  <c r="I43" i="1"/>
  <c r="H43" i="1" s="1"/>
  <c r="I44" i="1"/>
  <c r="H44" i="1" s="1"/>
  <c r="I45" i="1"/>
  <c r="H45" i="1" s="1"/>
  <c r="I46" i="1"/>
  <c r="H46" i="1" s="1"/>
  <c r="I47" i="1"/>
  <c r="H47" i="1" s="1"/>
  <c r="I48" i="1"/>
  <c r="H48" i="1" s="1"/>
  <c r="I49" i="1"/>
  <c r="H49" i="1" s="1"/>
  <c r="I50" i="1"/>
  <c r="H50" i="1" s="1"/>
  <c r="I51" i="1"/>
  <c r="H51" i="1" s="1"/>
  <c r="I52" i="1"/>
  <c r="H52" i="1" s="1"/>
  <c r="I53" i="1"/>
  <c r="H53" i="1" s="1"/>
  <c r="F53" i="1"/>
  <c r="G53" i="1"/>
  <c r="I54" i="1"/>
  <c r="H54" i="1" s="1"/>
  <c r="F54" i="1"/>
  <c r="G54" i="1" s="1"/>
  <c r="I55" i="1"/>
  <c r="H55" i="1" s="1"/>
  <c r="I56" i="1"/>
  <c r="H56" i="1" s="1"/>
  <c r="F56" i="1"/>
  <c r="G56" i="1" s="1"/>
  <c r="I57" i="1"/>
  <c r="H57" i="1" s="1"/>
  <c r="I58" i="1"/>
  <c r="H58" i="1" s="1"/>
  <c r="F58" i="1"/>
  <c r="G58" i="1" s="1"/>
  <c r="I59" i="1"/>
  <c r="H59" i="1" s="1"/>
  <c r="I60" i="1"/>
  <c r="H60" i="1" s="1"/>
  <c r="F60" i="1"/>
  <c r="G60" i="1" s="1"/>
  <c r="I61" i="1"/>
  <c r="H61" i="1" s="1"/>
  <c r="I62" i="1"/>
  <c r="H62" i="1" s="1"/>
  <c r="F62" i="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F61" i="1"/>
  <c r="G61" i="1" s="1"/>
  <c r="F59" i="1"/>
  <c r="G59" i="1" s="1"/>
  <c r="F57" i="1"/>
  <c r="G57" i="1" s="1"/>
  <c r="F55" i="1"/>
  <c r="G55" i="1" s="1"/>
  <c r="F52" i="1"/>
  <c r="G52" i="1" s="1"/>
  <c r="F51" i="1"/>
  <c r="G51" i="1" s="1"/>
  <c r="F50" i="1"/>
  <c r="G50" i="1" s="1"/>
  <c r="F49" i="1"/>
  <c r="G49" i="1" s="1"/>
  <c r="F48" i="1"/>
  <c r="G48" i="1" s="1"/>
  <c r="F47" i="1"/>
  <c r="G47" i="1" s="1"/>
  <c r="F46" i="1"/>
  <c r="G46" i="1" s="1"/>
  <c r="F45" i="1"/>
  <c r="G45" i="1" s="1"/>
  <c r="F44" i="1"/>
  <c r="G44" i="1" s="1"/>
  <c r="A43" i="1"/>
  <c r="F43" i="1"/>
  <c r="G43" i="1" s="1"/>
  <c r="A10" i="1"/>
  <c r="A11" i="1" s="1"/>
  <c r="A22" i="1"/>
  <c r="A23" i="1"/>
  <c r="A24" i="1"/>
  <c r="A25" i="1"/>
  <c r="A26" i="1"/>
  <c r="A27" i="1"/>
  <c r="A28" i="1"/>
  <c r="A29" i="1"/>
  <c r="A30" i="1"/>
  <c r="A31" i="1"/>
  <c r="A32" i="1"/>
  <c r="A33" i="1"/>
  <c r="A34" i="1"/>
  <c r="A35" i="1"/>
  <c r="A36" i="1"/>
  <c r="A37" i="1"/>
  <c r="A38" i="1"/>
  <c r="A39" i="1"/>
  <c r="A40" i="1"/>
  <c r="A41" i="1"/>
  <c r="A42" i="1"/>
  <c r="F42" i="1"/>
  <c r="G42" i="1" s="1"/>
  <c r="F41" i="1"/>
  <c r="G41" i="1" s="1"/>
  <c r="F40" i="1"/>
  <c r="G40" i="1" s="1"/>
  <c r="F39" i="1"/>
  <c r="G39" i="1" s="1"/>
  <c r="F38" i="1"/>
  <c r="G38" i="1" s="1"/>
  <c r="F37" i="1"/>
  <c r="G37" i="1" s="1"/>
  <c r="F36" i="1"/>
  <c r="G36" i="1" s="1"/>
  <c r="F35" i="1"/>
  <c r="G35" i="1" s="1"/>
  <c r="F34" i="1"/>
  <c r="G34" i="1" s="1"/>
  <c r="F33" i="1"/>
  <c r="G33" i="1" s="1"/>
  <c r="F32" i="1"/>
  <c r="G32" i="1" s="1"/>
  <c r="F31" i="1"/>
  <c r="G31" i="1" s="1"/>
  <c r="F30" i="1"/>
  <c r="G30" i="1" s="1"/>
  <c r="F29" i="1"/>
  <c r="G29" i="1" s="1"/>
  <c r="F28" i="1"/>
  <c r="G28" i="1" s="1"/>
  <c r="F27" i="1"/>
  <c r="G27" i="1" s="1"/>
  <c r="F26" i="1"/>
  <c r="G26" i="1" s="1"/>
  <c r="F25" i="1"/>
  <c r="G25" i="1" s="1"/>
  <c r="F24" i="1"/>
  <c r="G24" i="1" s="1"/>
  <c r="F23" i="1"/>
  <c r="G23" i="1" s="1"/>
  <c r="F22" i="1"/>
  <c r="G22" i="1" s="1"/>
  <c r="K45" i="2"/>
  <c r="J21" i="2"/>
  <c r="I21" i="2"/>
  <c r="D5" i="2" s="1"/>
  <c r="D7" i="2" s="1"/>
  <c r="H21" i="2"/>
  <c r="D17" i="2" s="1"/>
  <c r="D18" i="2" s="1"/>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F10" i="1" s="1"/>
  <c r="G10" i="1" s="1"/>
  <c r="C10" i="1"/>
  <c r="M8" i="1"/>
  <c r="M7" i="1"/>
  <c r="M6" i="1"/>
  <c r="M5" i="1"/>
  <c r="F5" i="1"/>
  <c r="M4" i="1"/>
  <c r="M3" i="1"/>
  <c r="M2" i="1"/>
  <c r="M1" i="1"/>
  <c r="E9" i="1"/>
  <c r="A44" i="1"/>
  <c r="A45" i="1"/>
  <c r="A46" i="1"/>
  <c r="A47" i="1"/>
  <c r="A48" i="1"/>
  <c r="A49" i="1"/>
  <c r="A50" i="1"/>
  <c r="A51" i="1"/>
  <c r="A52" i="1"/>
  <c r="A53" i="1"/>
  <c r="A54" i="1"/>
  <c r="A55" i="1"/>
  <c r="A56" i="1"/>
  <c r="A57" i="1"/>
  <c r="A58" i="1"/>
  <c r="A59" i="1"/>
  <c r="A60" i="1"/>
  <c r="A61" i="1"/>
  <c r="A62" i="1"/>
  <c r="H11" i="1" l="1"/>
  <c r="H10" i="1"/>
  <c r="F11" i="1"/>
  <c r="G11" i="1" s="1"/>
  <c r="A12" i="1"/>
  <c r="H12" i="1" l="1"/>
  <c r="A13" i="1"/>
  <c r="F12" i="1"/>
  <c r="G12" i="1" s="1"/>
  <c r="A14" i="1" l="1"/>
  <c r="F13" i="1"/>
  <c r="G13" i="1" s="1"/>
  <c r="H13" i="1"/>
  <c r="H14" i="1" l="1"/>
  <c r="A15" i="1"/>
  <c r="F14" i="1"/>
  <c r="G14" i="1" s="1"/>
  <c r="H15" i="1" l="1"/>
  <c r="A16" i="1"/>
  <c r="F15" i="1"/>
  <c r="G15" i="1" s="1"/>
  <c r="H16" i="1" l="1"/>
  <c r="A17" i="1"/>
  <c r="F16" i="1"/>
  <c r="G16" i="1" s="1"/>
  <c r="A18" i="1" l="1"/>
  <c r="F17" i="1"/>
  <c r="G17" i="1" s="1"/>
  <c r="H17" i="1"/>
  <c r="A19" i="1" l="1"/>
  <c r="H18" i="1"/>
  <c r="F18" i="1"/>
  <c r="G18" i="1" s="1"/>
  <c r="H19" i="1" l="1"/>
  <c r="A20" i="1"/>
  <c r="F19" i="1"/>
  <c r="G19" i="1" s="1"/>
  <c r="H20" i="1" l="1"/>
  <c r="A21" i="1"/>
  <c r="F20" i="1"/>
  <c r="G20" i="1" s="1"/>
  <c r="F21" i="1" l="1"/>
  <c r="G21" i="1" s="1"/>
  <c r="H21" i="1"/>
</calcChain>
</file>

<file path=xl/sharedStrings.xml><?xml version="1.0" encoding="utf-8"?>
<sst xmlns="http://schemas.openxmlformats.org/spreadsheetml/2006/main" count="412" uniqueCount="215">
  <si>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</si>
  <si>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</si>
  <si>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</si>
  <si>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</si>
  <si>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</si>
  <si>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</si>
  <si>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</si>
  <si>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</si>
  <si>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</si>
  <si>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</si>
  <si>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</si>
  <si>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</si>
  <si>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</si>
  <si>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</si>
  <si>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</si>
  <si>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</si>
  <si>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</si>
  <si>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</si>
  <si>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</si>
  <si>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</si>
  <si>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</si>
  <si>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</si>
  <si>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</si>
  <si>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</si>
  <si>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</si>
  <si>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</si>
  <si>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</si>
  <si>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</si>
  <si>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</si>
  <si>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</si>
  <si>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</si>
  <si>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</si>
  <si>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</si>
  <si>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</si>
  <si>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</si>
  <si>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</si>
  <si>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</si>
  <si>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</si>
  <si>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</si>
  <si>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</si>
  <si>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</si>
  <si>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</si>
  <si>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</si>
  <si>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</si>
  <si>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</si>
  <si>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</si>
  <si>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</si>
  <si>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</si>
  <si>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</si>
  <si>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</si>
  <si>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</si>
  <si>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</si>
  <si>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</si>
  <si>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</si>
  <si>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</si>
  <si>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</si>
  <si>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</si>
  <si>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</si>
  <si>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</si>
  <si>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</si>
  <si>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</si>
  <si>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</si>
  <si>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</si>
  <si>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</si>
  <si>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</si>
  <si>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</si>
  <si>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</si>
  <si>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</si>
  <si>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</si>
  <si>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</si>
  <si>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</si>
  <si>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</si>
  <si>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</si>
  <si>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</si>
  <si>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</si>
  <si>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</si>
  <si>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</si>
  <si>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</si>
  <si>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</si>
  <si>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</si>
  <si>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</si>
  <si>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</si>
  <si>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</si>
  <si>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</si>
  <si>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</si>
  <si>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</si>
  <si>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</si>
  <si>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</si>
  <si>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</si>
  <si>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</si>
  <si>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</si>
  <si>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</si>
  <si>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</si>
  <si>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</si>
  <si>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</si>
  <si>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</si>
  <si>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</si>
  <si>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</si>
  <si>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</si>
  <si>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</si>
  <si>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</si>
  <si>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</si>
  <si>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</si>
  <si>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</si>
  <si>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</si>
  <si>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</si>
  <si>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</si>
  <si>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</si>
  <si>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</si>
  <si>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</si>
  <si>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</si>
  <si>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</si>
  <si>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</si>
  <si>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</si>
  <si>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</si>
  <si>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</si>
  <si>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</si>
  <si>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</si>
  <si>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</si>
  <si>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</si>
  <si>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</si>
  <si>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</si>
  <si>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</si>
  <si>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</si>
  <si>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</si>
  <si>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</si>
  <si>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</si>
  <si>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</si>
  <si>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</si>
  <si>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</si>
  <si>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</si>
  <si>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</si>
  <si>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</si>
  <si>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</si>
  <si>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</si>
  <si>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</si>
  <si>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</si>
  <si>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</si>
  <si>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</si>
  <si>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</si>
  <si>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</si>
  <si>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</si>
  <si>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</si>
  <si>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</si>
  <si>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</si>
  <si>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</si>
  <si>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</si>
  <si>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</si>
  <si>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</si>
  <si>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</si>
  <si>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</si>
  <si>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</si>
  <si>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</si>
  <si>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</si>
  <si>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</si>
  <si>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</si>
  <si>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</si>
  <si>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</si>
  <si>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</si>
  <si>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</si>
  <si>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</si>
  <si>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</si>
  <si>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</si>
  <si>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</si>
  <si>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</si>
  <si>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</si>
  <si>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</si>
  <si>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</si>
  <si>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</si>
  <si>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</si>
  <si>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</si>
  <si>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</si>
  <si>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</si>
  <si>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</si>
  <si>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</si>
  <si>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</si>
  <si>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</si>
  <si>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</si>
  <si>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</si>
  <si>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</si>
  <si>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</si>
  <si>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</si>
  <si>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</si>
  <si>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</si>
  <si>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</si>
  <si>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</si>
  <si>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</si>
  <si>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Luz Amparo Rubiano</t>
  </si>
  <si>
    <t>Fotografía</t>
  </si>
  <si>
    <t xml:space="preserve">La ponencia </t>
  </si>
  <si>
    <t>LE_11_01_REC80</t>
  </si>
  <si>
    <t>SHUTTER: 125074409</t>
  </si>
  <si>
    <t>SHUTTER: 25826890</t>
  </si>
  <si>
    <t>SHUTTER: 202746148</t>
  </si>
  <si>
    <t>SHUTTER: 292743719</t>
  </si>
  <si>
    <t>SHUTTER: 327512723</t>
  </si>
  <si>
    <t>SHUTTER: 264958382</t>
  </si>
  <si>
    <t>SHUTTER: 268648025</t>
  </si>
  <si>
    <t>SHUTTER: 231666634</t>
  </si>
  <si>
    <t>SHUTTER: 231176209</t>
  </si>
  <si>
    <t>SHUTTER: 32989780</t>
  </si>
  <si>
    <t>HACER RECORTE EN LA PARTE DE ARRIBA, DONDE APARECEN LOS PERSONAJES</t>
  </si>
  <si>
    <t>SHUTTER: 141175066</t>
  </si>
  <si>
    <t xml:space="preserve">SHUTTER: 318948284 </t>
  </si>
  <si>
    <t>The Cyclops Polyphemus (who captured Odysseus) with his flock of sheep.</t>
  </si>
  <si>
    <t>odysseus and ogre</t>
  </si>
  <si>
    <t>Female statue made of marble. Decorative gardens of Bang Pa-in Palace, Ayutthaya, Thailand. Retro filter.</t>
  </si>
  <si>
    <t>Statue of the god Zeus in Bernini's Fountain of the Four Rivers in the Piazza Navona, Rome - detail of the allegorical Ganges figure</t>
  </si>
  <si>
    <t>Quadriga, vintage engraved illustration. Industrial encyclopedia E.-O. Lami - 1875</t>
  </si>
  <si>
    <t>Ancient graves with crosses, detail of a Christian cemetery</t>
  </si>
  <si>
    <t>Hercules and the Nemean lion, Hofburg (imperial palace), Vienna, Austria. Sculptured by Lorenzo Mattielli in 1728/29. Toned image in vintage monochrome style with vignette</t>
  </si>
  <si>
    <t>TIEPOLO, Giovanni Battista (1696-1770), Apollo pursuing Daphne, ca. 1755 - ca. 1760, Baroque art, Oil on canvas</t>
  </si>
  <si>
    <t>POLLAIOLO, Antonio Benci, called Antonio del (1431-1498), Apollo and Daphne, ca.1470, landscape is based on the Arno valley, near Florence, Illustrates one of the 'Metamorphoses' stories by Ovid</t>
  </si>
  <si>
    <t>rain background</t>
  </si>
  <si>
    <t xml:space="preserve">Easy to edit vector illustration of Rama killing Ravana for Dussehra in Indian art style background.   
Editar la imagen para que no aparezca el texto, si lo considera necesaro recortar la imagen.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</si>
</sst>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79" zoomScaleNormal="79" zoomScalePageLayoutView="120" workbookViewId="0">
      <pane ySplit="9" topLeftCell="A19" activePane="bottomLeft" state="frozen"/>
      <selection pane="bottomLeft" activeCell="J26" sqref="J26"/>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1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F6B</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11</v>
      </c>
      <c r="D3" s="88"/>
      <c r="F3" s="80">
        <v>42410</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189</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71" t="s">
        <v>134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F6B</v>
      </c>
      <c r="F9" s="57" t="s">
        <v>61</v>
      </c>
      <c r="G9" s="57" t="s">
        <v>59</v>
      </c>
      <c r="H9" s="57" t="s">
        <v>60</v>
      </c>
      <c r="I9" s="57" t="s">
        <v>114</v>
      </c>
      <c r="J9" s="18" t="s">
        <v>6</v>
      </c>
      <c r="K9" s="19" t="s">
        <v>7</v>
      </c>
      <c r="O9" s="2" t="str">
        <f>'Definición técnica de imagenes'!A11</f>
        <v>M10B</v>
      </c>
    </row>
    <row r="10" spans="1:16" s="11" customFormat="1" ht="40.5" x14ac:dyDescent="0.25">
      <c r="A10" s="12" t="str">
        <f>IF(OR(B10&lt;&gt;"",J10&lt;&gt;""),"IMG01","")</f>
        <v>IMG01</v>
      </c>
      <c r="B10" s="62" t="s">
        <v>191</v>
      </c>
      <c r="C10" s="20" t="str">
        <f t="shared" ref="C10:C16" si="0">IF(OR(B10&lt;&gt;"",J10&lt;&gt;""),IF($G$4="Recurso",CONCATENATE($G$4," ",$G$5),$G$4),"")</f>
        <v>Recurso F6B</v>
      </c>
      <c r="D10" s="63" t="s">
        <v>188</v>
      </c>
      <c r="E10" s="63" t="s">
        <v>155</v>
      </c>
      <c r="F10" s="13" t="str">
        <f t="shared" ref="F10:F16" ca="1" si="1">IF(OR(B10&lt;&gt;"",J10&lt;&gt;""),CONCATENATE($C$7,"_",$A10,IF($G$4="Cuaderno de Estudio","_small",CONCATENATE(IF(I10="","","n"),IF(LEFT($G$5,1)="F",".jpg",".png")))),"")</f>
        <v>LE_11_01_REC80_IMG01n.jpg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H16" ca="1" si="2">IF(AND(I10&lt;&gt;"",I10&lt;&gt;0),IF(OR(B10&lt;&gt;"",J10&lt;&gt;""),CONCATENATE($C$7,"_",$A10,IF($G$4="Cuaderno de Estudio","_zoom",CONCATENATE("a",IF(LEFT($G$5,1)="F",".jpg",".png")))),""),"")</f>
        <v>LE_11_01_REC80_IMG01a.jpg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c r="K10" s="64" t="s">
        <v>204</v>
      </c>
      <c r="O10" s="2" t="str">
        <f>'Definición técnica de imagenes'!A12</f>
        <v>M12D</v>
      </c>
    </row>
    <row r="11" spans="1:16" s="11" customFormat="1" x14ac:dyDescent="0.25">
      <c r="A11" s="12" t="str">
        <f t="shared" ref="A11:A16" si="3">IF(OR(B11&lt;&gt;"",J11&lt;&gt;""),CONCATENATE(LEFT(A10,3),IF(MID(A10,4,2)+1&lt;10,CONCATENATE("0",MID(A10,4,2)+1))),"")</f>
        <v>IMG02</v>
      </c>
      <c r="B11" s="62" t="s">
        <v>192</v>
      </c>
      <c r="C11" s="20" t="str">
        <f t="shared" si="0"/>
        <v>Recurso F6B</v>
      </c>
      <c r="D11" s="63" t="s">
        <v>188</v>
      </c>
      <c r="E11" s="63" t="s">
        <v>155</v>
      </c>
      <c r="F11" s="13" t="str">
        <f t="shared" ca="1" si="1"/>
        <v>LE_11_01_REC80_IMG02n.jpg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ca="1" si="2"/>
        <v>LE_11_01_REC80_IMG02a.jpg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c r="K11" s="65" t="s">
        <v>205</v>
      </c>
      <c r="O11" s="2" t="str">
        <f>'Definición técnica de imagenes'!A13</f>
        <v>M101</v>
      </c>
    </row>
    <row r="12" spans="1:16" s="11" customFormat="1" ht="54" x14ac:dyDescent="0.25">
      <c r="A12" s="12" t="str">
        <f t="shared" si="3"/>
        <v>IMG03</v>
      </c>
      <c r="B12" s="62" t="s">
        <v>193</v>
      </c>
      <c r="C12" s="20" t="str">
        <f t="shared" si="0"/>
        <v>Recurso F6B</v>
      </c>
      <c r="D12" s="63" t="s">
        <v>188</v>
      </c>
      <c r="E12" s="63" t="s">
        <v>155</v>
      </c>
      <c r="F12" s="13" t="str">
        <f t="shared" ca="1" si="1"/>
        <v>LE_11_01_REC80_IMG03n.jpg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2"/>
        <v>LE_11_01_REC80_IMG03a.jpg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c r="K12" s="64" t="s">
        <v>206</v>
      </c>
      <c r="O12" s="2" t="str">
        <f>'Definición técnica de imagenes'!A18</f>
        <v>Diaporama F1</v>
      </c>
    </row>
    <row r="13" spans="1:16" s="11" customFormat="1" ht="54" x14ac:dyDescent="0.25">
      <c r="A13" s="12" t="str">
        <f t="shared" si="3"/>
        <v>IMG04</v>
      </c>
      <c r="B13" s="62" t="s">
        <v>194</v>
      </c>
      <c r="C13" s="20" t="str">
        <f t="shared" si="0"/>
        <v>Recurso F6B</v>
      </c>
      <c r="D13" s="63" t="s">
        <v>188</v>
      </c>
      <c r="E13" s="63" t="s">
        <v>155</v>
      </c>
      <c r="F13" s="13" t="str">
        <f t="shared" ca="1" si="1"/>
        <v>LE_11_01_REC80_IMG04n.jpg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2"/>
        <v>LE_11_01_REC80_IMG04a.jpg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c r="K13" s="64" t="s">
        <v>207</v>
      </c>
      <c r="O13" s="2" t="str">
        <f>'Definición técnica de imagenes'!A19</f>
        <v>F4</v>
      </c>
    </row>
    <row r="14" spans="1:16" s="11" customFormat="1" ht="40.5" x14ac:dyDescent="0.25">
      <c r="A14" s="12" t="str">
        <f t="shared" si="3"/>
        <v>IMG05</v>
      </c>
      <c r="B14" s="62" t="s">
        <v>195</v>
      </c>
      <c r="C14" s="20" t="str">
        <f t="shared" si="0"/>
        <v>Recurso F6B</v>
      </c>
      <c r="D14" s="63" t="s">
        <v>188</v>
      </c>
      <c r="E14" s="63" t="s">
        <v>155</v>
      </c>
      <c r="F14" s="13" t="str">
        <f t="shared" ca="1" si="1"/>
        <v>LE_11_01_REC80_IMG05n.jpg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2"/>
        <v>LE_11_01_REC80_IMG05a.jpg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c r="K14" s="64" t="s">
        <v>208</v>
      </c>
      <c r="O14" s="2" t="str">
        <f>'Definición técnica de imagenes'!A22</f>
        <v>F6</v>
      </c>
    </row>
    <row r="15" spans="1:16" s="11" customFormat="1" ht="27" x14ac:dyDescent="0.25">
      <c r="A15" s="12" t="str">
        <f t="shared" si="3"/>
        <v>IMG06</v>
      </c>
      <c r="B15" s="62" t="s">
        <v>196</v>
      </c>
      <c r="C15" s="20" t="str">
        <f t="shared" si="0"/>
        <v>Recurso F6B</v>
      </c>
      <c r="D15" s="63" t="s">
        <v>188</v>
      </c>
      <c r="E15" s="63" t="s">
        <v>155</v>
      </c>
      <c r="F15" s="13" t="str">
        <f t="shared" ca="1" si="1"/>
        <v>LE_11_01_REC80_IMG06n.jpg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2"/>
        <v>LE_11_01_REC80_IMG06a.jpg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c r="K15" s="66" t="s">
        <v>209</v>
      </c>
      <c r="O15" s="2" t="str">
        <f>'Definición técnica de imagenes'!A24</f>
        <v>F6B</v>
      </c>
    </row>
    <row r="16" spans="1:16" s="11" customFormat="1" ht="85.5" x14ac:dyDescent="0.3">
      <c r="A16" s="12" t="str">
        <f t="shared" si="3"/>
        <v>IMG07</v>
      </c>
      <c r="B16" s="62" t="s">
        <v>197</v>
      </c>
      <c r="C16" s="20" t="str">
        <f t="shared" si="0"/>
        <v>Recurso F6B</v>
      </c>
      <c r="D16" s="63" t="s">
        <v>188</v>
      </c>
      <c r="E16" s="63" t="s">
        <v>155</v>
      </c>
      <c r="F16" s="13" t="str">
        <f t="shared" ca="1" si="1"/>
        <v>LE_11_01_REC80_IMG07n.jpg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2"/>
        <v>LE_11_01_REC80_IMG07a.jpg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c r="K16" s="68" t="s">
        <v>210</v>
      </c>
      <c r="O16" s="2" t="str">
        <f>'Definición técnica de imagenes'!A25</f>
        <v>F7</v>
      </c>
    </row>
    <row r="17" spans="1:15" s="11" customFormat="1" ht="54" x14ac:dyDescent="0.25">
      <c r="A17" s="12" t="str">
        <f t="shared" ref="A17:A18" si="4">IF(OR(B17&lt;&gt;"",J17&lt;&gt;""),CONCATENATE(LEFT(A16,3),IF(MID(A16,4,2)+1&lt;10,CONCATENATE("0",MID(A16,4,2)+1))),"")</f>
        <v>IMG08</v>
      </c>
      <c r="B17" s="62" t="s">
        <v>198</v>
      </c>
      <c r="C17" s="20" t="str">
        <f t="shared" ref="C17:C35" si="5">IF(OR(B17&lt;&gt;"",J17&lt;&gt;""),IF($G$4="Recurso",CONCATENATE($G$4," ",$G$5),$G$4),"")</f>
        <v>Recurso F6B</v>
      </c>
      <c r="D17" s="63" t="s">
        <v>188</v>
      </c>
      <c r="E17" s="63" t="s">
        <v>155</v>
      </c>
      <c r="F17" s="13" t="str">
        <f t="shared" ref="F17:F74" ca="1" si="6">IF(OR(B17&lt;&gt;"",J17&lt;&gt;""),CONCATENATE($C$7,"_",$A17,IF($G$4="Cuaderno de Estudio","_small",CONCATENATE(IF(I17="","","n"),IF(LEFT($G$5,1)="F",".jpg",".png")))),"")</f>
        <v>LE_11_01_REC80_IMG08n.jpg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ref="H17:H74" ca="1" si="7">IF(AND(I17&lt;&gt;"",I17&lt;&gt;0),IF(OR(B17&lt;&gt;"",J17&lt;&gt;""),CONCATENATE($C$7,"_",$A17,IF($G$4="Cuaderno de Estudio","_zoom",CONCATENATE("a",IF(LEFT($G$5,1)="F",".jpg",".png")))),""),"")</f>
        <v>LE_11_01_REC80_IMG08a.jpg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c r="K17" s="66" t="s">
        <v>211</v>
      </c>
      <c r="O17" s="2" t="str">
        <f>'Definición técnica de imagenes'!A27</f>
        <v>F7B</v>
      </c>
    </row>
    <row r="18" spans="1:15" s="11" customFormat="1" ht="81" x14ac:dyDescent="0.25">
      <c r="A18" s="12" t="str">
        <f t="shared" si="4"/>
        <v>IMG09</v>
      </c>
      <c r="B18" s="62" t="s">
        <v>199</v>
      </c>
      <c r="C18" s="20" t="str">
        <f t="shared" si="5"/>
        <v>Recurso F6B</v>
      </c>
      <c r="D18" s="63" t="s">
        <v>188</v>
      </c>
      <c r="E18" s="63" t="s">
        <v>155</v>
      </c>
      <c r="F18" s="13" t="str">
        <f t="shared" ca="1" si="6"/>
        <v>LE_11_01_REC80_IMG09n.jpg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7"/>
        <v>LE_11_01_REC80_IMG09a.jpg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c r="K18" s="66" t="s">
        <v>212</v>
      </c>
      <c r="O18" s="2" t="str">
        <f>'Definición técnica de imagenes'!A30</f>
        <v>F8</v>
      </c>
    </row>
    <row r="19" spans="1:15" s="11" customFormat="1" ht="42.75" x14ac:dyDescent="0.3">
      <c r="A19" s="12" t="str">
        <f t="shared" ref="A19:A50" si="8">IF(OR(B19&lt;&gt;"",J19&lt;&gt;""),CONCATENATE(LEFT(A18,3),IF(MID(A18,4,2)+1&lt;10,CONCATENATE("0",MID(A18,4,2)+1),MID(A18,4,2)+1)),"")</f>
        <v>IMG10</v>
      </c>
      <c r="B19" s="62" t="s">
        <v>200</v>
      </c>
      <c r="C19" s="20" t="str">
        <f t="shared" si="5"/>
        <v>Recurso F6B</v>
      </c>
      <c r="D19" s="63" t="s">
        <v>188</v>
      </c>
      <c r="E19" s="63" t="s">
        <v>155</v>
      </c>
      <c r="F19" s="13" t="str">
        <f t="shared" ca="1" si="6"/>
        <v>LE_11_01_REC80_IMG10n.jpg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7"/>
        <v>LE_11_01_REC80_IMG10a.jpg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c r="K19" s="68" t="s">
        <v>201</v>
      </c>
      <c r="O19" s="2" t="str">
        <f>'Definición técnica de imagenes'!A31</f>
        <v>F10</v>
      </c>
    </row>
    <row r="20" spans="1:15" s="11" customFormat="1" x14ac:dyDescent="0.25">
      <c r="A20" s="12" t="str">
        <f t="shared" si="8"/>
        <v>IMG11</v>
      </c>
      <c r="B20" s="62" t="s">
        <v>202</v>
      </c>
      <c r="C20" s="20" t="str">
        <f t="shared" si="5"/>
        <v>Recurso F6B</v>
      </c>
      <c r="D20" s="63" t="s">
        <v>188</v>
      </c>
      <c r="E20" s="63" t="s">
        <v>155</v>
      </c>
      <c r="F20" s="13" t="str">
        <f t="shared" ca="1" si="6"/>
        <v>LE_11_01_REC80_IMG11n.jpg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7"/>
        <v>LE_11_01_REC80_IMG11a.jpg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c r="K20" s="66" t="s">
        <v>213</v>
      </c>
      <c r="O20" s="2" t="str">
        <f>'Definición técnica de imagenes'!A32</f>
        <v>F10B</v>
      </c>
    </row>
    <row r="21" spans="1:15" s="11" customFormat="1" ht="81" x14ac:dyDescent="0.25">
      <c r="A21" s="12" t="str">
        <f t="shared" si="8"/>
        <v>IMG12</v>
      </c>
      <c r="B21" s="62" t="s">
        <v>203</v>
      </c>
      <c r="C21" s="20" t="str">
        <f t="shared" si="5"/>
        <v>Recurso F6B</v>
      </c>
      <c r="D21" s="63" t="s">
        <v>188</v>
      </c>
      <c r="E21" s="63" t="s">
        <v>155</v>
      </c>
      <c r="F21" s="13" t="str">
        <f t="shared" ca="1" si="6"/>
        <v>LE_11_01_REC80_IMG12n.jpg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7"/>
        <v>LE_11_01_REC80_IMG12a.jpg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c r="K21" s="66" t="s">
        <v>214</v>
      </c>
      <c r="O21" s="2" t="str">
        <f>'Definición técnica de imagenes'!A33</f>
        <v>F11</v>
      </c>
    </row>
    <row r="22" spans="1:15" s="11" customFormat="1" x14ac:dyDescent="0.25">
      <c r="A22" s="12" t="str">
        <f t="shared" si="8"/>
        <v/>
      </c>
      <c r="B22" s="62"/>
      <c r="C22" s="20" t="str">
        <f t="shared" si="5"/>
        <v/>
      </c>
      <c r="D22" s="63"/>
      <c r="E22" s="63"/>
      <c r="F22" s="13" t="str">
        <f t="shared" si="6"/>
        <v/>
      </c>
      <c r="G22" s="13" t="str">
        <f ca="1">IF($F22&lt;&gt;"",IF($G$4="Recurso",VLOOKUP($E22,OFFSET('Definición técnica de imagenes'!$A$1,MATCH($G$5,'Definición técnica de imagenes'!$A$1:$A$104,0)-1,1,COUNTIF('Definición técnica de imagenes'!$A$3:$A$102,$G$5),5),5,FALSE),'Definición técnica de imagenes'!$F$16),"")</f>
        <v/>
      </c>
      <c r="H22" s="13" t="str">
        <f t="shared" ca="1" si="7"/>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8"/>
        <v/>
      </c>
      <c r="B23" s="62"/>
      <c r="C23" s="20" t="str">
        <f t="shared" si="5"/>
        <v/>
      </c>
      <c r="D23" s="63"/>
      <c r="E23" s="63"/>
      <c r="F23" s="13" t="str">
        <f t="shared" si="6"/>
        <v/>
      </c>
      <c r="G23" s="13" t="str">
        <f ca="1">IF($F23&lt;&gt;"",IF($G$4="Recurso",VLOOKUP($E23,OFFSET('Definición técnica de imagenes'!$A$1,MATCH($G$5,'Definición técnica de imagenes'!$A$1:$A$104,0)-1,1,COUNTIF('Definición técnica de imagenes'!$A$3:$A$102,$G$5),5),5,FALSE),'Definición técnica de imagenes'!$F$16),"")</f>
        <v/>
      </c>
      <c r="H23" s="13" t="str">
        <f t="shared" ca="1" si="7"/>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8"/>
        <v/>
      </c>
      <c r="B24" s="62"/>
      <c r="C24" s="20" t="str">
        <f t="shared" si="5"/>
        <v/>
      </c>
      <c r="D24" s="63"/>
      <c r="E24" s="63"/>
      <c r="F24" s="13" t="str">
        <f t="shared" si="6"/>
        <v/>
      </c>
      <c r="G24" s="13" t="str">
        <f ca="1">IF($F24&lt;&gt;"",IF($G$4="Recurso",VLOOKUP($E24,OFFSET('Definición técnica de imagenes'!$A$1,MATCH($G$5,'Definición técnica de imagenes'!$A$1:$A$104,0)-1,1,COUNTIF('Definición técnica de imagenes'!$A$3:$A$102,$G$5),5),5,FALSE),'Definición técnica de imagenes'!$F$16),"")</f>
        <v/>
      </c>
      <c r="H24" s="13" t="str">
        <f t="shared" ca="1" si="7"/>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8"/>
        <v/>
      </c>
      <c r="B25" s="62"/>
      <c r="C25" s="20" t="str">
        <f t="shared" si="5"/>
        <v/>
      </c>
      <c r="D25" s="63"/>
      <c r="E25" s="63"/>
      <c r="F25" s="13" t="str">
        <f t="shared" si="6"/>
        <v/>
      </c>
      <c r="G25" s="13" t="str">
        <f ca="1">IF($F25&lt;&gt;"",IF($G$4="Recurso",VLOOKUP($E25,OFFSET('Definición técnica de imagenes'!$A$1,MATCH($G$5,'Definición técnica de imagenes'!$A$1:$A$104,0)-1,1,COUNTIF('Definición técnica de imagenes'!$A$3:$A$102,$G$5),5),5,FALSE),'Definición técnica de imagenes'!$F$16),"")</f>
        <v/>
      </c>
      <c r="H25" s="13" t="str">
        <f t="shared" ca="1" si="7"/>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8"/>
        <v/>
      </c>
      <c r="B26" s="62"/>
      <c r="C26" s="20" t="str">
        <f t="shared" si="5"/>
        <v/>
      </c>
      <c r="D26" s="63"/>
      <c r="E26" s="63"/>
      <c r="F26" s="13" t="str">
        <f t="shared" si="6"/>
        <v/>
      </c>
      <c r="G26" s="13" t="str">
        <f ca="1">IF($F26&lt;&gt;"",IF($G$4="Recurso",VLOOKUP($E26,OFFSET('Definición técnica de imagenes'!$A$1,MATCH($G$5,'Definición técnica de imagenes'!$A$1:$A$104,0)-1,1,COUNTIF('Definición técnica de imagenes'!$A$3:$A$102,$G$5),5),5,FALSE),'Definición técnica de imagenes'!$F$16),"")</f>
        <v/>
      </c>
      <c r="H26" s="13" t="str">
        <f t="shared" ca="1" si="7"/>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8"/>
        <v/>
      </c>
      <c r="B27" s="62"/>
      <c r="C27" s="20" t="str">
        <f t="shared" si="5"/>
        <v/>
      </c>
      <c r="D27" s="63"/>
      <c r="E27" s="63"/>
      <c r="F27" s="13" t="str">
        <f t="shared" si="6"/>
        <v/>
      </c>
      <c r="G27" s="13" t="str">
        <f ca="1">IF($F27&lt;&gt;"",IF($G$4="Recurso",VLOOKUP($E27,OFFSET('Definición técnica de imagenes'!$A$1,MATCH($G$5,'Definición técnica de imagenes'!$A$1:$A$104,0)-1,1,COUNTIF('Definición técnica de imagenes'!$A$3:$A$102,$G$5),5),5,FALSE),'Definición técnica de imagenes'!$F$16),"")</f>
        <v/>
      </c>
      <c r="H27" s="13" t="str">
        <f t="shared" ca="1" si="7"/>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8"/>
        <v/>
      </c>
      <c r="B28" s="62"/>
      <c r="C28" s="20" t="str">
        <f t="shared" si="5"/>
        <v/>
      </c>
      <c r="D28" s="63"/>
      <c r="E28" s="63"/>
      <c r="F28" s="13" t="str">
        <f t="shared" si="6"/>
        <v/>
      </c>
      <c r="G28" s="13" t="str">
        <f ca="1">IF($F28&lt;&gt;"",IF($G$4="Recurso",VLOOKUP($E28,OFFSET('Definición técnica de imagenes'!$A$1,MATCH($G$5,'Definición técnica de imagenes'!$A$1:$A$104,0)-1,1,COUNTIF('Definición técnica de imagenes'!$A$3:$A$102,$G$5),5),5,FALSE),'Definición técnica de imagenes'!$F$16),"")</f>
        <v/>
      </c>
      <c r="H28" s="13" t="str">
        <f t="shared" ca="1" si="7"/>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8"/>
        <v/>
      </c>
      <c r="B29" s="62"/>
      <c r="C29" s="20" t="str">
        <f t="shared" si="5"/>
        <v/>
      </c>
      <c r="D29" s="63"/>
      <c r="E29" s="63"/>
      <c r="F29" s="13" t="str">
        <f t="shared" si="6"/>
        <v/>
      </c>
      <c r="G29" s="13" t="str">
        <f ca="1">IF($F29&lt;&gt;"",IF($G$4="Recurso",VLOOKUP($E29,OFFSET('Definición técnica de imagenes'!$A$1,MATCH($G$5,'Definición técnica de imagenes'!$A$1:$A$104,0)-1,1,COUNTIF('Definición técnica de imagenes'!$A$3:$A$102,$G$5),5),5,FALSE),'Definición técnica de imagenes'!$F$16),"")</f>
        <v/>
      </c>
      <c r="H29" s="13" t="str">
        <f t="shared" ca="1" si="7"/>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8"/>
        <v/>
      </c>
      <c r="B30" s="62"/>
      <c r="C30" s="20" t="str">
        <f t="shared" si="5"/>
        <v/>
      </c>
      <c r="D30" s="63"/>
      <c r="E30" s="63"/>
      <c r="F30" s="13" t="str">
        <f t="shared" si="6"/>
        <v/>
      </c>
      <c r="G30" s="13" t="str">
        <f ca="1">IF($F30&lt;&gt;"",IF($G$4="Recurso",VLOOKUP($E30,OFFSET('Definición técnica de imagenes'!$A$1,MATCH($G$5,'Definición técnica de imagenes'!$A$1:$A$104,0)-1,1,COUNTIF('Definición técnica de imagenes'!$A$3:$A$102,$G$5),5),5,FALSE),'Definición técnica de imagenes'!$F$16),"")</f>
        <v/>
      </c>
      <c r="H30" s="13" t="str">
        <f t="shared" ca="1" si="7"/>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8"/>
        <v/>
      </c>
      <c r="B31" s="62"/>
      <c r="C31" s="20" t="str">
        <f t="shared" si="5"/>
        <v/>
      </c>
      <c r="D31" s="63"/>
      <c r="E31" s="63"/>
      <c r="F31" s="13" t="str">
        <f t="shared" si="6"/>
        <v/>
      </c>
      <c r="G31" s="13" t="str">
        <f ca="1">IF($F31&lt;&gt;"",IF($G$4="Recurso",VLOOKUP($E31,OFFSET('Definición técnica de imagenes'!$A$1,MATCH($G$5,'Definición técnica de imagenes'!$A$1:$A$104,0)-1,1,COUNTIF('Definición técnica de imagenes'!$A$3:$A$102,$G$5),5),5,FALSE),'Definición técnica de imagenes'!$F$16),"")</f>
        <v/>
      </c>
      <c r="H31" s="13" t="str">
        <f t="shared" ca="1" si="7"/>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8"/>
        <v/>
      </c>
      <c r="B32" s="62"/>
      <c r="C32" s="20" t="str">
        <f t="shared" si="5"/>
        <v/>
      </c>
      <c r="D32" s="63"/>
      <c r="E32" s="63"/>
      <c r="F32" s="13" t="str">
        <f t="shared" si="6"/>
        <v/>
      </c>
      <c r="G32" s="13" t="str">
        <f ca="1">IF($F32&lt;&gt;"",IF($G$4="Recurso",VLOOKUP($E32,OFFSET('Definición técnica de imagenes'!$A$1,MATCH($G$5,'Definición técnica de imagenes'!$A$1:$A$104,0)-1,1,COUNTIF('Definición técnica de imagenes'!$A$3:$A$102,$G$5),5),5,FALSE),'Definición técnica de imagenes'!$F$16),"")</f>
        <v/>
      </c>
      <c r="H32" s="13" t="str">
        <f t="shared" ca="1" si="7"/>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8"/>
        <v/>
      </c>
      <c r="B33" s="62"/>
      <c r="C33" s="20" t="str">
        <f t="shared" si="5"/>
        <v/>
      </c>
      <c r="D33" s="63"/>
      <c r="E33" s="63"/>
      <c r="F33" s="13" t="str">
        <f t="shared" si="6"/>
        <v/>
      </c>
      <c r="G33" s="13" t="str">
        <f ca="1">IF($F33&lt;&gt;"",IF($G$4="Recurso",VLOOKUP($E33,OFFSET('Definición técnica de imagenes'!$A$1,MATCH($G$5,'Definición técnica de imagenes'!$A$1:$A$104,0)-1,1,COUNTIF('Definición técnica de imagenes'!$A$3:$A$102,$G$5),5),5,FALSE),'Definición técnica de imagenes'!$F$16),"")</f>
        <v/>
      </c>
      <c r="H33" s="13" t="str">
        <f t="shared" ca="1" si="7"/>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8"/>
        <v/>
      </c>
      <c r="B34" s="62"/>
      <c r="C34" s="20" t="str">
        <f t="shared" si="5"/>
        <v/>
      </c>
      <c r="D34" s="63"/>
      <c r="E34" s="63"/>
      <c r="F34" s="13" t="str">
        <f t="shared" si="6"/>
        <v/>
      </c>
      <c r="G34" s="13" t="str">
        <f ca="1">IF($F34&lt;&gt;"",IF($G$4="Recurso",VLOOKUP($E34,OFFSET('Definición técnica de imagenes'!$A$1,MATCH($G$5,'Definición técnica de imagenes'!$A$1:$A$104,0)-1,1,COUNTIF('Definición técnica de imagenes'!$A$3:$A$102,$G$5),5),5,FALSE),'Definición técnica de imagenes'!$F$16),"")</f>
        <v/>
      </c>
      <c r="H34" s="13" t="str">
        <f t="shared" ca="1" si="7"/>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8"/>
        <v/>
      </c>
      <c r="B35" s="62"/>
      <c r="C35" s="20" t="str">
        <f t="shared" si="5"/>
        <v/>
      </c>
      <c r="D35" s="63"/>
      <c r="E35" s="63"/>
      <c r="F35" s="13" t="str">
        <f t="shared" si="6"/>
        <v/>
      </c>
      <c r="G35" s="13" t="str">
        <f ca="1">IF($F35&lt;&gt;"",IF($G$4="Recurso",VLOOKUP($E35,OFFSET('Definición técnica de imagenes'!$A$1,MATCH($G$5,'Definición técnica de imagenes'!$A$1:$A$104,0)-1,1,COUNTIF('Definición técnica de imagenes'!$A$3:$A$102,$G$5),5),5,FALSE),'Definición técnica de imagenes'!$F$16),"")</f>
        <v/>
      </c>
      <c r="H35" s="13" t="str">
        <f t="shared" ca="1" si="7"/>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ref="A36:A42" si="9">IF(OR(B36&lt;&gt;"",J36&lt;&gt;""),CONCATENATE(LEFT(A35,3),IF(MID(A35,4,2)+1&lt;10,CONCATENATE("0",MID(A35,4,2)+1),MID(A35,4,2)+1)),"")</f>
        <v/>
      </c>
      <c r="B36" s="62"/>
      <c r="C36" s="20" t="str">
        <f t="shared" ref="C36:C42" si="10">IF(OR(B36&lt;&gt;"",J36&lt;&gt;""),IF($G$4="Recurso",CONCATENATE($G$4," ",$G$5),$G$4),"")</f>
        <v/>
      </c>
      <c r="D36" s="63"/>
      <c r="E36" s="63"/>
      <c r="F36" s="13" t="str">
        <f t="shared" ref="F36:F42" si="11">IF(OR(B36&lt;&gt;"",J36&lt;&gt;""),CONCATENATE($C$7,"_",$A36,IF($G$4="Cuaderno de Estudio","_small",CONCATENATE(IF(I36="","","n"),IF(LEFT($G$5,1)="F",".jpg",".png")))),"")</f>
        <v/>
      </c>
      <c r="G36" s="13" t="str">
        <f ca="1">IF($F36&lt;&gt;"",IF($G$4="Recurso",VLOOKUP($E36,OFFSET('Definición técnica de imagenes'!$A$1,MATCH($G$5,'Definición técnica de imagenes'!$A$1:$A$104,0)-1,1,COUNTIF('Definición técnica de imagenes'!$A$3:$A$102,$G$5),5),5,FALSE),'Definición técnica de imagenes'!$F$16),"")</f>
        <v/>
      </c>
      <c r="H36" s="13" t="str">
        <f t="shared" ref="H36:H42" ca="1" si="12">IF(AND(I36&lt;&gt;"",I36&lt;&gt;0),IF(OR(B36&lt;&gt;"",J36&lt;&gt;""),CONCATENATE($C$7,"_",$A36,IF($G$4="Cuaderno de Estudio","_zoom",CONCATENATE("a",IF(LEFT($G$5,1)="F",".jpg",".png")))),""),"")</f>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9"/>
        <v/>
      </c>
      <c r="B37" s="62"/>
      <c r="C37" s="20" t="str">
        <f t="shared" si="10"/>
        <v/>
      </c>
      <c r="D37" s="63"/>
      <c r="E37" s="63"/>
      <c r="F37" s="13" t="str">
        <f t="shared" si="11"/>
        <v/>
      </c>
      <c r="G37" s="13" t="str">
        <f ca="1">IF($F37&lt;&gt;"",IF($G$4="Recurso",VLOOKUP($E37,OFFSET('Definición técnica de imagenes'!$A$1,MATCH($G$5,'Definición técnica de imagenes'!$A$1:$A$104,0)-1,1,COUNTIF('Definición técnica de imagenes'!$A$3:$A$102,$G$5),5),5,FALSE),'Definición técnica de imagenes'!$F$16),"")</f>
        <v/>
      </c>
      <c r="H37" s="13" t="str">
        <f t="shared" ca="1" si="12"/>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9"/>
        <v/>
      </c>
      <c r="B38" s="62"/>
      <c r="C38" s="20" t="str">
        <f t="shared" si="10"/>
        <v/>
      </c>
      <c r="D38" s="63"/>
      <c r="E38" s="63"/>
      <c r="F38" s="13" t="str">
        <f t="shared" si="11"/>
        <v/>
      </c>
      <c r="G38" s="13" t="str">
        <f ca="1">IF($F38&lt;&gt;"",IF($G$4="Recurso",VLOOKUP($E38,OFFSET('Definición técnica de imagenes'!$A$1,MATCH($G$5,'Definición técnica de imagenes'!$A$1:$A$104,0)-1,1,COUNTIF('Definición técnica de imagenes'!$A$3:$A$102,$G$5),5),5,FALSE),'Definición técnica de imagenes'!$F$16),"")</f>
        <v/>
      </c>
      <c r="H38" s="13" t="str">
        <f t="shared" ca="1" si="12"/>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9"/>
        <v/>
      </c>
      <c r="B39" s="62"/>
      <c r="C39" s="20" t="str">
        <f t="shared" si="10"/>
        <v/>
      </c>
      <c r="D39" s="63"/>
      <c r="E39" s="63"/>
      <c r="F39" s="13" t="str">
        <f t="shared" si="11"/>
        <v/>
      </c>
      <c r="G39" s="13" t="str">
        <f ca="1">IF($F39&lt;&gt;"",IF($G$4="Recurso",VLOOKUP($E39,OFFSET('Definición técnica de imagenes'!$A$1,MATCH($G$5,'Definición técnica de imagenes'!$A$1:$A$104,0)-1,1,COUNTIF('Definición técnica de imagenes'!$A$3:$A$102,$G$5),5),5,FALSE),'Definición técnica de imagenes'!$F$16),"")</f>
        <v/>
      </c>
      <c r="H39" s="13" t="str">
        <f t="shared" ca="1" si="12"/>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9"/>
        <v/>
      </c>
      <c r="B40" s="62"/>
      <c r="C40" s="20" t="str">
        <f t="shared" si="10"/>
        <v/>
      </c>
      <c r="D40" s="63"/>
      <c r="E40" s="63"/>
      <c r="F40" s="13" t="str">
        <f t="shared" si="11"/>
        <v/>
      </c>
      <c r="G40" s="13" t="str">
        <f ca="1">IF($F40&lt;&gt;"",IF($G$4="Recurso",VLOOKUP($E40,OFFSET('Definición técnica de imagenes'!$A$1,MATCH($G$5,'Definición técnica de imagenes'!$A$1:$A$104,0)-1,1,COUNTIF('Definición técnica de imagenes'!$A$3:$A$102,$G$5),5),5,FALSE),'Definición técnica de imagenes'!$F$16),"")</f>
        <v/>
      </c>
      <c r="H40" s="13" t="str">
        <f t="shared" ca="1" si="12"/>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9"/>
        <v/>
      </c>
      <c r="B41" s="62"/>
      <c r="C41" s="20" t="str">
        <f t="shared" si="10"/>
        <v/>
      </c>
      <c r="D41" s="63"/>
      <c r="E41" s="63"/>
      <c r="F41" s="13" t="str">
        <f t="shared" si="11"/>
        <v/>
      </c>
      <c r="G41" s="13" t="str">
        <f ca="1">IF($F41&lt;&gt;"",IF($G$4="Recurso",VLOOKUP($E41,OFFSET('Definición técnica de imagenes'!$A$1,MATCH($G$5,'Definición técnica de imagenes'!$A$1:$A$104,0)-1,1,COUNTIF('Definición técnica de imagenes'!$A$3:$A$102,$G$5),5),5,FALSE),'Definición técnica de imagenes'!$F$16),"")</f>
        <v/>
      </c>
      <c r="H41" s="13" t="str">
        <f t="shared" ca="1" si="12"/>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9"/>
        <v/>
      </c>
      <c r="B42" s="62"/>
      <c r="C42" s="20" t="str">
        <f t="shared" si="10"/>
        <v/>
      </c>
      <c r="D42" s="63"/>
      <c r="E42" s="63"/>
      <c r="F42" s="13" t="str">
        <f t="shared" si="11"/>
        <v/>
      </c>
      <c r="G42" s="13" t="str">
        <f ca="1">IF($F42&lt;&gt;"",IF($G$4="Recurso",VLOOKUP($E42,OFFSET('Definición técnica de imagenes'!$A$1,MATCH($G$5,'Definición técnica de imagenes'!$A$1:$A$104,0)-1,1,COUNTIF('Definición técnica de imagenes'!$A$3:$A$102,$G$5),5),5,FALSE),'Definición técnica de imagenes'!$F$16),"")</f>
        <v/>
      </c>
      <c r="H42" s="13" t="str">
        <f t="shared" ca="1" si="12"/>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8"/>
        <v/>
      </c>
      <c r="B43" s="62"/>
      <c r="C43" s="20" t="str">
        <f t="shared" ref="C43:C73" si="13">IF(OR(B43&lt;&gt;"",J43&lt;&gt;""),IF($G$4="Recurso",CONCATENATE($G$4," ",$G$5),$G$4),"")</f>
        <v/>
      </c>
      <c r="D43" s="63"/>
      <c r="E43" s="63"/>
      <c r="F43" s="13" t="str">
        <f t="shared" si="6"/>
        <v/>
      </c>
      <c r="G43" s="13" t="str">
        <f ca="1">IF($F43&lt;&gt;"",IF($G$4="Recurso",VLOOKUP($E43,OFFSET('Definición técnica de imagenes'!$A$1,MATCH($G$5,'Definición técnica de imagenes'!$A$1:$A$104,0)-1,1,COUNTIF('Definición técnica de imagenes'!$A$3:$A$102,$G$5),5),5,FALSE),'Definición técnica de imagenes'!$F$16),"")</f>
        <v/>
      </c>
      <c r="H43" s="13" t="str">
        <f t="shared" ca="1" si="7"/>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8"/>
        <v/>
      </c>
      <c r="B44" s="62"/>
      <c r="C44" s="20" t="str">
        <f t="shared" si="13"/>
        <v/>
      </c>
      <c r="D44" s="63"/>
      <c r="E44" s="63"/>
      <c r="F44" s="13" t="str">
        <f t="shared" si="6"/>
        <v/>
      </c>
      <c r="G44" s="13" t="str">
        <f ca="1">IF($F44&lt;&gt;"",IF($G$4="Recurso",VLOOKUP($E44,OFFSET('Definición técnica de imagenes'!$A$1,MATCH($G$5,'Definición técnica de imagenes'!$A$1:$A$104,0)-1,1,COUNTIF('Definición técnica de imagenes'!$A$3:$A$102,$G$5),5),5,FALSE),'Definición técnica de imagenes'!$F$16),"")</f>
        <v/>
      </c>
      <c r="H44" s="13" t="str">
        <f t="shared" ca="1" si="7"/>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8"/>
        <v/>
      </c>
      <c r="B45" s="62"/>
      <c r="C45" s="20" t="str">
        <f t="shared" si="13"/>
        <v/>
      </c>
      <c r="D45" s="63"/>
      <c r="E45" s="63"/>
      <c r="F45" s="13" t="str">
        <f t="shared" si="6"/>
        <v/>
      </c>
      <c r="G45" s="13" t="str">
        <f ca="1">IF($F45&lt;&gt;"",IF($G$4="Recurso",VLOOKUP($E45,OFFSET('Definición técnica de imagenes'!$A$1,MATCH($G$5,'Definición técnica de imagenes'!$A$1:$A$104,0)-1,1,COUNTIF('Definición técnica de imagenes'!$A$3:$A$102,$G$5),5),5,FALSE),'Definición técnica de imagenes'!$F$16),"")</f>
        <v/>
      </c>
      <c r="H45" s="13" t="str">
        <f t="shared" ca="1" si="7"/>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8"/>
        <v/>
      </c>
      <c r="B46" s="62"/>
      <c r="C46" s="20" t="str">
        <f t="shared" si="13"/>
        <v/>
      </c>
      <c r="D46" s="63"/>
      <c r="E46" s="63"/>
      <c r="F46" s="13" t="str">
        <f t="shared" si="6"/>
        <v/>
      </c>
      <c r="G46" s="13" t="str">
        <f ca="1">IF($F46&lt;&gt;"",IF($G$4="Recurso",VLOOKUP($E46,OFFSET('Definición técnica de imagenes'!$A$1,MATCH($G$5,'Definición técnica de imagenes'!$A$1:$A$104,0)-1,1,COUNTIF('Definición técnica de imagenes'!$A$3:$A$102,$G$5),5),5,FALSE),'Definición técnica de imagenes'!$F$16),"")</f>
        <v/>
      </c>
      <c r="H46" s="13" t="str">
        <f t="shared" ca="1" si="7"/>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8"/>
        <v/>
      </c>
      <c r="B47" s="62"/>
      <c r="C47" s="20" t="str">
        <f t="shared" si="13"/>
        <v/>
      </c>
      <c r="D47" s="63"/>
      <c r="E47" s="63"/>
      <c r="F47" s="13" t="str">
        <f t="shared" si="6"/>
        <v/>
      </c>
      <c r="G47" s="13" t="str">
        <f ca="1">IF($F47&lt;&gt;"",IF($G$4="Recurso",VLOOKUP($E47,OFFSET('Definición técnica de imagenes'!$A$1,MATCH($G$5,'Definición técnica de imagenes'!$A$1:$A$104,0)-1,1,COUNTIF('Definición técnica de imagenes'!$A$3:$A$102,$G$5),5),5,FALSE),'Definición técnica de imagenes'!$F$16),"")</f>
        <v/>
      </c>
      <c r="H47" s="13" t="str">
        <f t="shared" ca="1" si="7"/>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8"/>
        <v/>
      </c>
      <c r="B48" s="62"/>
      <c r="C48" s="20" t="str">
        <f t="shared" si="13"/>
        <v/>
      </c>
      <c r="D48" s="63"/>
      <c r="E48" s="63"/>
      <c r="F48" s="13" t="str">
        <f t="shared" si="6"/>
        <v/>
      </c>
      <c r="G48" s="13" t="str">
        <f ca="1">IF($F48&lt;&gt;"",IF($G$4="Recurso",VLOOKUP($E48,OFFSET('Definición técnica de imagenes'!$A$1,MATCH($G$5,'Definición técnica de imagenes'!$A$1:$A$104,0)-1,1,COUNTIF('Definición técnica de imagenes'!$A$3:$A$102,$G$5),5),5,FALSE),'Definición técnica de imagenes'!$F$16),"")</f>
        <v/>
      </c>
      <c r="H48" s="13" t="str">
        <f t="shared" ca="1" si="7"/>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8"/>
        <v/>
      </c>
      <c r="B49" s="62"/>
      <c r="C49" s="20" t="str">
        <f t="shared" si="13"/>
        <v/>
      </c>
      <c r="D49" s="63"/>
      <c r="E49" s="63"/>
      <c r="F49" s="13" t="str">
        <f t="shared" si="6"/>
        <v/>
      </c>
      <c r="G49" s="13" t="str">
        <f ca="1">IF($F49&lt;&gt;"",IF($G$4="Recurso",VLOOKUP($E49,OFFSET('Definición técnica de imagenes'!$A$1,MATCH($G$5,'Definición técnica de imagenes'!$A$1:$A$104,0)-1,1,COUNTIF('Definición técnica de imagenes'!$A$3:$A$102,$G$5),5),5,FALSE),'Definición técnica de imagenes'!$F$16),"")</f>
        <v/>
      </c>
      <c r="H49" s="13" t="str">
        <f t="shared" ca="1" si="7"/>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8"/>
        <v/>
      </c>
      <c r="B50" s="62"/>
      <c r="C50" s="20" t="str">
        <f t="shared" si="13"/>
        <v/>
      </c>
      <c r="D50" s="63"/>
      <c r="E50" s="63"/>
      <c r="F50" s="13" t="str">
        <f t="shared" si="6"/>
        <v/>
      </c>
      <c r="G50" s="13" t="str">
        <f ca="1">IF($F50&lt;&gt;"",IF($G$4="Recurso",VLOOKUP($E50,OFFSET('Definición técnica de imagenes'!$A$1,MATCH($G$5,'Definición técnica de imagenes'!$A$1:$A$104,0)-1,1,COUNTIF('Definición técnica de imagenes'!$A$3:$A$102,$G$5),5),5,FALSE),'Definición técnica de imagenes'!$F$16),"")</f>
        <v/>
      </c>
      <c r="H50" s="13" t="str">
        <f t="shared" ca="1" si="7"/>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14">IF(OR(B51&lt;&gt;"",J51&lt;&gt;""),CONCATENATE(LEFT(A50,3),IF(MID(A50,4,2)+1&lt;10,CONCATENATE("0",MID(A50,4,2)+1),MID(A50,4,2)+1)),"")</f>
        <v/>
      </c>
      <c r="B51" s="62"/>
      <c r="C51" s="20" t="str">
        <f t="shared" si="13"/>
        <v/>
      </c>
      <c r="D51" s="63"/>
      <c r="E51" s="63"/>
      <c r="F51" s="13" t="str">
        <f t="shared" si="6"/>
        <v/>
      </c>
      <c r="G51" s="13" t="str">
        <f ca="1">IF($F51&lt;&gt;"",IF($G$4="Recurso",VLOOKUP($E51,OFFSET('Definición técnica de imagenes'!$A$1,MATCH($G$5,'Definición técnica de imagenes'!$A$1:$A$104,0)-1,1,COUNTIF('Definición técnica de imagenes'!$A$3:$A$102,$G$5),5),5,FALSE),'Definición técnica de imagenes'!$F$16),"")</f>
        <v/>
      </c>
      <c r="H51" s="13" t="str">
        <f t="shared" ca="1" si="7"/>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14"/>
        <v/>
      </c>
      <c r="B52" s="62"/>
      <c r="C52" s="20" t="str">
        <f t="shared" si="13"/>
        <v/>
      </c>
      <c r="D52" s="63"/>
      <c r="E52" s="63"/>
      <c r="F52" s="13" t="str">
        <f t="shared" si="6"/>
        <v/>
      </c>
      <c r="G52" s="13" t="str">
        <f ca="1">IF($F52&lt;&gt;"",IF($G$4="Recurso",VLOOKUP($E52,OFFSET('Definición técnica de imagenes'!$A$1,MATCH($G$5,'Definición técnica de imagenes'!$A$1:$A$104,0)-1,1,COUNTIF('Definición técnica de imagenes'!$A$3:$A$102,$G$5),5),5,FALSE),'Definición técnica de imagenes'!$F$16),"")</f>
        <v/>
      </c>
      <c r="H52" s="13" t="str">
        <f t="shared" ca="1" si="7"/>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14"/>
        <v/>
      </c>
      <c r="B53" s="62"/>
      <c r="C53" s="20" t="str">
        <f t="shared" si="13"/>
        <v/>
      </c>
      <c r="D53" s="63"/>
      <c r="E53" s="63"/>
      <c r="F53" s="13" t="str">
        <f t="shared" si="6"/>
        <v/>
      </c>
      <c r="G53" s="13" t="str">
        <f ca="1">IF($F53&lt;&gt;"",IF($G$4="Recurso",VLOOKUP($E53,OFFSET('Definición técnica de imagenes'!$A$1,MATCH($G$5,'Definición técnica de imagenes'!$A$1:$A$104,0)-1,1,COUNTIF('Definición técnica de imagenes'!$A$3:$A$102,$G$5),5),5,FALSE),'Definición técnica de imagenes'!$F$16),"")</f>
        <v/>
      </c>
      <c r="H53" s="13" t="str">
        <f t="shared" ca="1" si="7"/>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14"/>
        <v/>
      </c>
      <c r="B54" s="62"/>
      <c r="C54" s="20" t="str">
        <f t="shared" si="13"/>
        <v/>
      </c>
      <c r="D54" s="63"/>
      <c r="E54" s="63"/>
      <c r="F54" s="13" t="str">
        <f t="shared" si="6"/>
        <v/>
      </c>
      <c r="G54" s="13" t="str">
        <f ca="1">IF($F54&lt;&gt;"",IF($G$4="Recurso",VLOOKUP($E54,OFFSET('Definición técnica de imagenes'!$A$1,MATCH($G$5,'Definición técnica de imagenes'!$A$1:$A$104,0)-1,1,COUNTIF('Definición técnica de imagenes'!$A$3:$A$102,$G$5),5),5,FALSE),'Definición técnica de imagenes'!$F$16),"")</f>
        <v/>
      </c>
      <c r="H54" s="13" t="str">
        <f t="shared" ca="1" si="7"/>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14"/>
        <v/>
      </c>
      <c r="B55" s="62"/>
      <c r="C55" s="20" t="str">
        <f t="shared" si="13"/>
        <v/>
      </c>
      <c r="D55" s="63"/>
      <c r="E55" s="63"/>
      <c r="F55" s="13" t="str">
        <f t="shared" si="6"/>
        <v/>
      </c>
      <c r="G55" s="13" t="str">
        <f ca="1">IF($F55&lt;&gt;"",IF($G$4="Recurso",VLOOKUP($E55,OFFSET('Definición técnica de imagenes'!$A$1,MATCH($G$5,'Definición técnica de imagenes'!$A$1:$A$104,0)-1,1,COUNTIF('Definición técnica de imagenes'!$A$3:$A$102,$G$5),5),5,FALSE),'Definición técnica de imagenes'!$F$16),"")</f>
        <v/>
      </c>
      <c r="H55" s="13" t="str">
        <f t="shared" ca="1" si="7"/>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14"/>
        <v/>
      </c>
      <c r="B56" s="62"/>
      <c r="C56" s="20" t="str">
        <f t="shared" si="13"/>
        <v/>
      </c>
      <c r="D56" s="63"/>
      <c r="E56" s="63"/>
      <c r="F56" s="13" t="str">
        <f t="shared" si="6"/>
        <v/>
      </c>
      <c r="G56" s="13" t="str">
        <f ca="1">IF($F56&lt;&gt;"",IF($G$4="Recurso",VLOOKUP($E56,OFFSET('Definición técnica de imagenes'!$A$1,MATCH($G$5,'Definición técnica de imagenes'!$A$1:$A$104,0)-1,1,COUNTIF('Definición técnica de imagenes'!$A$3:$A$102,$G$5),5),5,FALSE),'Definición técnica de imagenes'!$F$16),"")</f>
        <v/>
      </c>
      <c r="H56" s="13" t="str">
        <f t="shared" ca="1" si="7"/>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14"/>
        <v/>
      </c>
      <c r="B57" s="62"/>
      <c r="C57" s="20" t="str">
        <f t="shared" si="13"/>
        <v/>
      </c>
      <c r="D57" s="63"/>
      <c r="E57" s="63"/>
      <c r="F57" s="13" t="str">
        <f t="shared" si="6"/>
        <v/>
      </c>
      <c r="G57" s="13" t="str">
        <f ca="1">IF($F57&lt;&gt;"",IF($G$4="Recurso",VLOOKUP($E57,OFFSET('Definición técnica de imagenes'!$A$1,MATCH($G$5,'Definición técnica de imagenes'!$A$1:$A$104,0)-1,1,COUNTIF('Definición técnica de imagenes'!$A$3:$A$102,$G$5),5),5,FALSE),'Definición técnica de imagenes'!$F$16),"")</f>
        <v/>
      </c>
      <c r="H57" s="13" t="str">
        <f t="shared" ca="1" si="7"/>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14"/>
        <v/>
      </c>
      <c r="B58" s="62"/>
      <c r="C58" s="20" t="str">
        <f t="shared" si="13"/>
        <v/>
      </c>
      <c r="D58" s="63"/>
      <c r="E58" s="63"/>
      <c r="F58" s="13" t="str">
        <f t="shared" si="6"/>
        <v/>
      </c>
      <c r="G58" s="13" t="str">
        <f ca="1">IF($F58&lt;&gt;"",IF($G$4="Recurso",VLOOKUP($E58,OFFSET('Definición técnica de imagenes'!$A$1,MATCH($G$5,'Definición técnica de imagenes'!$A$1:$A$104,0)-1,1,COUNTIF('Definición técnica de imagenes'!$A$3:$A$102,$G$5),5),5,FALSE),'Definición técnica de imagenes'!$F$16),"")</f>
        <v/>
      </c>
      <c r="H58" s="13" t="str">
        <f t="shared" ca="1" si="7"/>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14"/>
        <v/>
      </c>
      <c r="B59" s="62"/>
      <c r="C59" s="20" t="str">
        <f t="shared" si="13"/>
        <v/>
      </c>
      <c r="D59" s="63"/>
      <c r="E59" s="63"/>
      <c r="F59" s="13" t="str">
        <f t="shared" si="6"/>
        <v/>
      </c>
      <c r="G59" s="13" t="str">
        <f ca="1">IF($F59&lt;&gt;"",IF($G$4="Recurso",VLOOKUP($E59,OFFSET('Definición técnica de imagenes'!$A$1,MATCH($G$5,'Definición técnica de imagenes'!$A$1:$A$104,0)-1,1,COUNTIF('Definición técnica de imagenes'!$A$3:$A$102,$G$5),5),5,FALSE),'Definición técnica de imagenes'!$F$16),"")</f>
        <v/>
      </c>
      <c r="H59" s="13" t="str">
        <f t="shared" ca="1" si="7"/>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14"/>
        <v/>
      </c>
      <c r="B60" s="62"/>
      <c r="C60" s="20" t="str">
        <f t="shared" si="13"/>
        <v/>
      </c>
      <c r="D60" s="63"/>
      <c r="E60" s="63"/>
      <c r="F60" s="13" t="str">
        <f t="shared" si="6"/>
        <v/>
      </c>
      <c r="G60" s="13" t="str">
        <f ca="1">IF($F60&lt;&gt;"",IF($G$4="Recurso",VLOOKUP($E60,OFFSET('Definición técnica de imagenes'!$A$1,MATCH($G$5,'Definición técnica de imagenes'!$A$1:$A$104,0)-1,1,COUNTIF('Definición técnica de imagenes'!$A$3:$A$102,$G$5),5),5,FALSE),'Definición técnica de imagenes'!$F$16),"")</f>
        <v/>
      </c>
      <c r="H60" s="13" t="str">
        <f t="shared" ca="1" si="7"/>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14"/>
        <v/>
      </c>
      <c r="B61" s="62"/>
      <c r="C61" s="20" t="str">
        <f t="shared" si="13"/>
        <v/>
      </c>
      <c r="D61" s="63"/>
      <c r="E61" s="63"/>
      <c r="F61" s="13" t="str">
        <f t="shared" si="6"/>
        <v/>
      </c>
      <c r="G61" s="13" t="str">
        <f ca="1">IF($F61&lt;&gt;"",IF($G$4="Recurso",VLOOKUP($E61,OFFSET('Definición técnica de imagenes'!$A$1,MATCH($G$5,'Definición técnica de imagenes'!$A$1:$A$104,0)-1,1,COUNTIF('Definición técnica de imagenes'!$A$3:$A$102,$G$5),5),5,FALSE),'Definición técnica de imagenes'!$F$16),"")</f>
        <v/>
      </c>
      <c r="H61" s="13" t="str">
        <f t="shared" ca="1" si="7"/>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14"/>
        <v/>
      </c>
      <c r="B62" s="62"/>
      <c r="C62" s="20" t="str">
        <f t="shared" si="13"/>
        <v/>
      </c>
      <c r="D62" s="63"/>
      <c r="E62" s="63"/>
      <c r="F62" s="13" t="str">
        <f t="shared" si="6"/>
        <v/>
      </c>
      <c r="G62" s="13" t="str">
        <f ca="1">IF($F62&lt;&gt;"",IF($G$4="Recurso",VLOOKUP($E62,OFFSET('Definición técnica de imagenes'!$A$1,MATCH($G$5,'Definición técnica de imagenes'!$A$1:$A$104,0)-1,1,COUNTIF('Definición técnica de imagenes'!$A$3:$A$102,$G$5),5),5,FALSE),'Definición técnica de imagenes'!$F$16),"")</f>
        <v/>
      </c>
      <c r="H62" s="13" t="str">
        <f t="shared" ca="1" si="7"/>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14"/>
        <v/>
      </c>
      <c r="B63" s="62"/>
      <c r="C63" s="20" t="str">
        <f t="shared" si="13"/>
        <v/>
      </c>
      <c r="D63" s="63"/>
      <c r="E63" s="63"/>
      <c r="F63" s="13" t="str">
        <f t="shared" si="6"/>
        <v/>
      </c>
      <c r="G63" s="13" t="str">
        <f ca="1">IF($F63&lt;&gt;"",IF($G$4="Recurso",VLOOKUP($E63,OFFSET('Definición técnica de imagenes'!$A$1,MATCH($G$5,'Definición técnica de imagenes'!$A$1:$A$104,0)-1,1,COUNTIF('Definición técnica de imagenes'!$A$3:$A$102,$G$5),5),5,FALSE),'Definición técnica de imagenes'!$F$16),"")</f>
        <v/>
      </c>
      <c r="H63" s="13" t="str">
        <f t="shared" ca="1" si="7"/>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14"/>
        <v/>
      </c>
      <c r="B64" s="62"/>
      <c r="C64" s="20" t="str">
        <f t="shared" si="13"/>
        <v/>
      </c>
      <c r="D64" s="63"/>
      <c r="E64" s="63"/>
      <c r="F64" s="13" t="str">
        <f t="shared" si="6"/>
        <v/>
      </c>
      <c r="G64" s="13" t="str">
        <f ca="1">IF($F64&lt;&gt;"",IF($G$4="Recurso",VLOOKUP($E64,OFFSET('Definición técnica de imagenes'!$A$1,MATCH($G$5,'Definición técnica de imagenes'!$A$1:$A$104,0)-1,1,COUNTIF('Definición técnica de imagenes'!$A$3:$A$102,$G$5),5),5,FALSE),'Definición técnica de imagenes'!$F$16),"")</f>
        <v/>
      </c>
      <c r="H64" s="13" t="str">
        <f t="shared" ca="1" si="7"/>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14"/>
        <v/>
      </c>
      <c r="B65" s="62"/>
      <c r="C65" s="20" t="str">
        <f t="shared" si="13"/>
        <v/>
      </c>
      <c r="D65" s="63"/>
      <c r="E65" s="63"/>
      <c r="F65" s="13" t="str">
        <f t="shared" si="6"/>
        <v/>
      </c>
      <c r="G65" s="13" t="str">
        <f ca="1">IF($F65&lt;&gt;"",IF($G$4="Recurso",VLOOKUP($E65,OFFSET('Definición técnica de imagenes'!$A$1,MATCH($G$5,'Definición técnica de imagenes'!$A$1:$A$104,0)-1,1,COUNTIF('Definición técnica de imagenes'!$A$3:$A$102,$G$5),5),5,FALSE),'Definición técnica de imagenes'!$F$16),"")</f>
        <v/>
      </c>
      <c r="H65" s="13" t="str">
        <f t="shared" ca="1" si="7"/>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14"/>
        <v/>
      </c>
      <c r="B66" s="62"/>
      <c r="C66" s="20" t="str">
        <f t="shared" si="13"/>
        <v/>
      </c>
      <c r="D66" s="63"/>
      <c r="E66" s="63"/>
      <c r="F66" s="13" t="str">
        <f t="shared" si="6"/>
        <v/>
      </c>
      <c r="G66" s="13" t="str">
        <f ca="1">IF($F66&lt;&gt;"",IF($G$4="Recurso",VLOOKUP($E66,OFFSET('Definición técnica de imagenes'!$A$1,MATCH($G$5,'Definición técnica de imagenes'!$A$1:$A$104,0)-1,1,COUNTIF('Definición técnica de imagenes'!$A$3:$A$102,$G$5),5),5,FALSE),'Definición técnica de imagenes'!$F$16),"")</f>
        <v/>
      </c>
      <c r="H66" s="13" t="str">
        <f t="shared" ca="1" si="7"/>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14"/>
        <v/>
      </c>
      <c r="B67" s="62"/>
      <c r="C67" s="20" t="str">
        <f t="shared" si="13"/>
        <v/>
      </c>
      <c r="D67" s="63"/>
      <c r="E67" s="63"/>
      <c r="F67" s="13" t="str">
        <f t="shared" si="6"/>
        <v/>
      </c>
      <c r="G67" s="13" t="str">
        <f ca="1">IF($F67&lt;&gt;"",IF($G$4="Recurso",VLOOKUP($E67,OFFSET('Definición técnica de imagenes'!$A$1,MATCH($G$5,'Definición técnica de imagenes'!$A$1:$A$104,0)-1,1,COUNTIF('Definición técnica de imagenes'!$A$3:$A$102,$G$5),5),5,FALSE),'Definición técnica de imagenes'!$F$16),"")</f>
        <v/>
      </c>
      <c r="H67" s="13" t="str">
        <f t="shared" ca="1" si="7"/>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14"/>
        <v/>
      </c>
      <c r="B68" s="62"/>
      <c r="C68" s="20" t="str">
        <f t="shared" si="13"/>
        <v/>
      </c>
      <c r="D68" s="63"/>
      <c r="E68" s="63"/>
      <c r="F68" s="13" t="str">
        <f t="shared" si="6"/>
        <v/>
      </c>
      <c r="G68" s="13" t="str">
        <f ca="1">IF($F68&lt;&gt;"",IF($G$4="Recurso",VLOOKUP($E68,OFFSET('Definición técnica de imagenes'!$A$1,MATCH($G$5,'Definición técnica de imagenes'!$A$1:$A$104,0)-1,1,COUNTIF('Definición técnica de imagenes'!$A$3:$A$102,$G$5),5),5,FALSE),'Definición técnica de imagenes'!$F$16),"")</f>
        <v/>
      </c>
      <c r="H68" s="13" t="str">
        <f t="shared" ca="1" si="7"/>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14"/>
        <v/>
      </c>
      <c r="B69" s="62"/>
      <c r="C69" s="20" t="str">
        <f t="shared" si="13"/>
        <v/>
      </c>
      <c r="D69" s="63"/>
      <c r="E69" s="63"/>
      <c r="F69" s="13" t="str">
        <f t="shared" si="6"/>
        <v/>
      </c>
      <c r="G69" s="13" t="str">
        <f ca="1">IF($F69&lt;&gt;"",IF($G$4="Recurso",VLOOKUP($E69,OFFSET('Definición técnica de imagenes'!$A$1,MATCH($G$5,'Definición técnica de imagenes'!$A$1:$A$104,0)-1,1,COUNTIF('Definición técnica de imagenes'!$A$3:$A$102,$G$5),5),5,FALSE),'Definición técnica de imagenes'!$F$16),"")</f>
        <v/>
      </c>
      <c r="H69" s="13" t="str">
        <f t="shared" ca="1" si="7"/>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14"/>
        <v/>
      </c>
      <c r="B70" s="62"/>
      <c r="C70" s="20" t="str">
        <f t="shared" si="13"/>
        <v/>
      </c>
      <c r="D70" s="63"/>
      <c r="E70" s="63"/>
      <c r="F70" s="13" t="str">
        <f t="shared" si="6"/>
        <v/>
      </c>
      <c r="G70" s="13" t="str">
        <f ca="1">IF($F70&lt;&gt;"",IF($G$4="Recurso",VLOOKUP($E70,OFFSET('Definición técnica de imagenes'!$A$1,MATCH($G$5,'Definición técnica de imagenes'!$A$1:$A$104,0)-1,1,COUNTIF('Definición técnica de imagenes'!$A$3:$A$102,$G$5),5),5,FALSE),'Definición técnica de imagenes'!$F$16),"")</f>
        <v/>
      </c>
      <c r="H70" s="13" t="str">
        <f t="shared" ca="1" si="7"/>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14"/>
        <v/>
      </c>
      <c r="B71" s="62"/>
      <c r="C71" s="20" t="str">
        <f t="shared" si="13"/>
        <v/>
      </c>
      <c r="D71" s="63"/>
      <c r="E71" s="63"/>
      <c r="F71" s="13" t="str">
        <f t="shared" si="6"/>
        <v/>
      </c>
      <c r="G71" s="13" t="str">
        <f ca="1">IF($F71&lt;&gt;"",IF($G$4="Recurso",VLOOKUP($E71,OFFSET('Definición técnica de imagenes'!$A$1,MATCH($G$5,'Definición técnica de imagenes'!$A$1:$A$104,0)-1,1,COUNTIF('Definición técnica de imagenes'!$A$3:$A$102,$G$5),5),5,FALSE),'Definición técnica de imagenes'!$F$16),"")</f>
        <v/>
      </c>
      <c r="H71" s="13" t="str">
        <f t="shared" ca="1" si="7"/>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14"/>
        <v/>
      </c>
      <c r="B72" s="62"/>
      <c r="C72" s="20" t="str">
        <f t="shared" si="13"/>
        <v/>
      </c>
      <c r="D72" s="63"/>
      <c r="E72" s="63"/>
      <c r="F72" s="13" t="str">
        <f t="shared" si="6"/>
        <v/>
      </c>
      <c r="G72" s="13" t="str">
        <f ca="1">IF($F72&lt;&gt;"",IF($G$4="Recurso",VLOOKUP($E72,OFFSET('Definición técnica de imagenes'!$A$1,MATCH($G$5,'Definición técnica de imagenes'!$A$1:$A$104,0)-1,1,COUNTIF('Definición técnica de imagenes'!$A$3:$A$102,$G$5),5),5,FALSE),'Definición técnica de imagenes'!$F$16),"")</f>
        <v/>
      </c>
      <c r="H72" s="13" t="str">
        <f t="shared" ca="1" si="7"/>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14"/>
        <v/>
      </c>
      <c r="B73" s="62"/>
      <c r="C73" s="20" t="str">
        <f t="shared" si="13"/>
        <v/>
      </c>
      <c r="D73" s="63"/>
      <c r="E73" s="63"/>
      <c r="F73" s="13" t="str">
        <f t="shared" si="6"/>
        <v/>
      </c>
      <c r="G73" s="13" t="str">
        <f ca="1">IF($F73&lt;&gt;"",IF($G$4="Recurso",VLOOKUP($E73,OFFSET('Definición técnica de imagenes'!$A$1,MATCH($G$5,'Definición técnica de imagenes'!$A$1:$A$104,0)-1,1,COUNTIF('Definición técnica de imagenes'!$A$3:$A$102,$G$5),5),5,FALSE),'Definición técnica de imagenes'!$F$16),"")</f>
        <v/>
      </c>
      <c r="H73" s="13" t="str">
        <f t="shared" ca="1" si="7"/>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14"/>
        <v/>
      </c>
      <c r="B74" s="62"/>
      <c r="C74" s="20" t="str">
        <f t="shared" ref="C74:C105" si="15">IF(OR(B74&lt;&gt;"",J74&lt;&gt;""),IF($G$4="Recurso",CONCATENATE($G$4," ",$G$5),$G$4),"")</f>
        <v/>
      </c>
      <c r="D74" s="63"/>
      <c r="E74" s="63"/>
      <c r="F74" s="13" t="str">
        <f t="shared" si="6"/>
        <v/>
      </c>
      <c r="G74" s="13" t="str">
        <f ca="1">IF($F74&lt;&gt;"",IF($G$4="Recurso",VLOOKUP($E74,OFFSET('Definición técnica de imagenes'!$A$1,MATCH($G$5,'Definición técnica de imagenes'!$A$1:$A$104,0)-1,1,COUNTIF('Definición técnica de imagenes'!$A$3:$A$102,$G$5),5),5,FALSE),'Definición técnica de imagenes'!$F$16),"")</f>
        <v/>
      </c>
      <c r="H74" s="13" t="str">
        <f t="shared" ca="1" si="7"/>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14"/>
        <v/>
      </c>
      <c r="B75" s="62"/>
      <c r="C75" s="20" t="str">
        <f t="shared" si="15"/>
        <v/>
      </c>
      <c r="D75" s="63"/>
      <c r="E75" s="63"/>
      <c r="F75" s="13" t="str">
        <f t="shared" ref="F75:F108" si="16">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7">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14"/>
        <v/>
      </c>
      <c r="B76" s="62"/>
      <c r="C76" s="20" t="str">
        <f t="shared" si="15"/>
        <v/>
      </c>
      <c r="D76" s="63"/>
      <c r="E76" s="63"/>
      <c r="F76" s="13" t="str">
        <f t="shared" si="16"/>
        <v/>
      </c>
      <c r="G76" s="13" t="str">
        <f ca="1">IF($F76&lt;&gt;"",IF($G$4="Recurso",VLOOKUP($E76,OFFSET('Definición técnica de imagenes'!$A$1,MATCH($G$5,'Definición técnica de imagenes'!$A$1:$A$104,0)-1,1,COUNTIF('Definición técnica de imagenes'!$A$3:$A$102,$G$5),5),5,FALSE),'Definición técnica de imagenes'!$F$16),"")</f>
        <v/>
      </c>
      <c r="H76" s="13" t="str">
        <f t="shared" ca="1" si="17"/>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14"/>
        <v/>
      </c>
      <c r="B77" s="62"/>
      <c r="C77" s="20" t="str">
        <f t="shared" si="15"/>
        <v/>
      </c>
      <c r="D77" s="63"/>
      <c r="E77" s="63"/>
      <c r="F77" s="13" t="str">
        <f t="shared" si="16"/>
        <v/>
      </c>
      <c r="G77" s="13" t="str">
        <f ca="1">IF($F77&lt;&gt;"",IF($G$4="Recurso",VLOOKUP($E77,OFFSET('Definición técnica de imagenes'!$A$1,MATCH($G$5,'Definición técnica de imagenes'!$A$1:$A$104,0)-1,1,COUNTIF('Definición técnica de imagenes'!$A$3:$A$102,$G$5),5),5,FALSE),'Definición técnica de imagenes'!$F$16),"")</f>
        <v/>
      </c>
      <c r="H77" s="13" t="str">
        <f t="shared" ca="1" si="17"/>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14"/>
        <v/>
      </c>
      <c r="B78" s="62"/>
      <c r="C78" s="20" t="str">
        <f t="shared" si="15"/>
        <v/>
      </c>
      <c r="D78" s="63"/>
      <c r="E78" s="63"/>
      <c r="F78" s="13" t="str">
        <f t="shared" si="16"/>
        <v/>
      </c>
      <c r="G78" s="13" t="str">
        <f ca="1">IF($F78&lt;&gt;"",IF($G$4="Recurso",VLOOKUP($E78,OFFSET('Definición técnica de imagenes'!$A$1,MATCH($G$5,'Definición técnica de imagenes'!$A$1:$A$104,0)-1,1,COUNTIF('Definición técnica de imagenes'!$A$3:$A$102,$G$5),5),5,FALSE),'Definición técnica de imagenes'!$F$16),"")</f>
        <v/>
      </c>
      <c r="H78" s="13" t="str">
        <f t="shared" ca="1" si="17"/>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14"/>
        <v/>
      </c>
      <c r="B79" s="62"/>
      <c r="C79" s="20" t="str">
        <f t="shared" si="15"/>
        <v/>
      </c>
      <c r="D79" s="63"/>
      <c r="E79" s="63"/>
      <c r="F79" s="13" t="str">
        <f t="shared" si="16"/>
        <v/>
      </c>
      <c r="G79" s="13" t="str">
        <f ca="1">IF($F79&lt;&gt;"",IF($G$4="Recurso",VLOOKUP($E79,OFFSET('Definición técnica de imagenes'!$A$1,MATCH($G$5,'Definición técnica de imagenes'!$A$1:$A$104,0)-1,1,COUNTIF('Definición técnica de imagenes'!$A$3:$A$102,$G$5),5),5,FALSE),'Definición técnica de imagenes'!$F$16),"")</f>
        <v/>
      </c>
      <c r="H79" s="13" t="str">
        <f t="shared" ca="1" si="17"/>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14"/>
        <v/>
      </c>
      <c r="B80" s="62"/>
      <c r="C80" s="20" t="str">
        <f t="shared" si="15"/>
        <v/>
      </c>
      <c r="D80" s="63"/>
      <c r="E80" s="63"/>
      <c r="F80" s="13" t="str">
        <f t="shared" si="16"/>
        <v/>
      </c>
      <c r="G80" s="13" t="str">
        <f ca="1">IF($F80&lt;&gt;"",IF($G$4="Recurso",VLOOKUP($E80,OFFSET('Definición técnica de imagenes'!$A$1,MATCH($G$5,'Definición técnica de imagenes'!$A$1:$A$104,0)-1,1,COUNTIF('Definición técnica de imagenes'!$A$3:$A$102,$G$5),5),5,FALSE),'Definición técnica de imagenes'!$F$16),"")</f>
        <v/>
      </c>
      <c r="H80" s="13" t="str">
        <f t="shared" ca="1" si="17"/>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14"/>
        <v/>
      </c>
      <c r="B81" s="62"/>
      <c r="C81" s="20" t="str">
        <f t="shared" si="15"/>
        <v/>
      </c>
      <c r="D81" s="63"/>
      <c r="E81" s="63"/>
      <c r="F81" s="13" t="str">
        <f t="shared" si="16"/>
        <v/>
      </c>
      <c r="G81" s="13" t="str">
        <f ca="1">IF($F81&lt;&gt;"",IF($G$4="Recurso",VLOOKUP($E81,OFFSET('Definición técnica de imagenes'!$A$1,MATCH($G$5,'Definición técnica de imagenes'!$A$1:$A$104,0)-1,1,COUNTIF('Definición técnica de imagenes'!$A$3:$A$102,$G$5),5),5,FALSE),'Definición técnica de imagenes'!$F$16),"")</f>
        <v/>
      </c>
      <c r="H81" s="13" t="str">
        <f t="shared" ca="1" si="17"/>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14"/>
        <v/>
      </c>
      <c r="B82" s="62"/>
      <c r="C82" s="20" t="str">
        <f t="shared" si="15"/>
        <v/>
      </c>
      <c r="D82" s="63"/>
      <c r="E82" s="63"/>
      <c r="F82" s="13" t="str">
        <f t="shared" si="16"/>
        <v/>
      </c>
      <c r="G82" s="13" t="str">
        <f ca="1">IF($F82&lt;&gt;"",IF($G$4="Recurso",VLOOKUP($E82,OFFSET('Definición técnica de imagenes'!$A$1,MATCH($G$5,'Definición técnica de imagenes'!$A$1:$A$104,0)-1,1,COUNTIF('Definición técnica de imagenes'!$A$3:$A$102,$G$5),5),5,FALSE),'Definición técnica de imagenes'!$F$16),"")</f>
        <v/>
      </c>
      <c r="H82" s="13" t="str">
        <f t="shared" ca="1" si="17"/>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8">IF(OR(B83&lt;&gt;"",J83&lt;&gt;""),CONCATENATE(LEFT(A82,3),IF(MID(A82,4,2)+1&lt;10,CONCATENATE("0",MID(A82,4,2)+1),MID(A82,4,2)+1)),"")</f>
        <v/>
      </c>
      <c r="B83" s="62"/>
      <c r="C83" s="20" t="str">
        <f t="shared" si="15"/>
        <v/>
      </c>
      <c r="D83" s="63"/>
      <c r="E83" s="63"/>
      <c r="F83" s="13" t="str">
        <f t="shared" si="16"/>
        <v/>
      </c>
      <c r="G83" s="13" t="str">
        <f ca="1">IF($F83&lt;&gt;"",IF($G$4="Recurso",VLOOKUP($E83,OFFSET('Definición técnica de imagenes'!$A$1,MATCH($G$5,'Definición técnica de imagenes'!$A$1:$A$104,0)-1,1,COUNTIF('Definición técnica de imagenes'!$A$3:$A$102,$G$5),5),5,FALSE),'Definición técnica de imagenes'!$F$16),"")</f>
        <v/>
      </c>
      <c r="H83" s="13" t="str">
        <f t="shared" ca="1" si="17"/>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8"/>
        <v/>
      </c>
      <c r="B84" s="62"/>
      <c r="C84" s="20" t="str">
        <f t="shared" si="15"/>
        <v/>
      </c>
      <c r="D84" s="63"/>
      <c r="E84" s="63"/>
      <c r="F84" s="13" t="str">
        <f t="shared" si="16"/>
        <v/>
      </c>
      <c r="G84" s="13" t="str">
        <f ca="1">IF($F84&lt;&gt;"",IF($G$4="Recurso",VLOOKUP($E84,OFFSET('Definición técnica de imagenes'!$A$1,MATCH($G$5,'Definición técnica de imagenes'!$A$1:$A$104,0)-1,1,COUNTIF('Definición técnica de imagenes'!$A$3:$A$102,$G$5),5),5,FALSE),'Definición técnica de imagenes'!$F$16),"")</f>
        <v/>
      </c>
      <c r="H84" s="13" t="str">
        <f t="shared" ca="1" si="17"/>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8"/>
        <v/>
      </c>
      <c r="B85" s="62"/>
      <c r="C85" s="20" t="str">
        <f t="shared" si="15"/>
        <v/>
      </c>
      <c r="D85" s="63"/>
      <c r="E85" s="63"/>
      <c r="F85" s="13" t="str">
        <f t="shared" si="16"/>
        <v/>
      </c>
      <c r="G85" s="13" t="str">
        <f ca="1">IF($F85&lt;&gt;"",IF($G$4="Recurso",VLOOKUP($E85,OFFSET('Definición técnica de imagenes'!$A$1,MATCH($G$5,'Definición técnica de imagenes'!$A$1:$A$104,0)-1,1,COUNTIF('Definición técnica de imagenes'!$A$3:$A$102,$G$5),5),5,FALSE),'Definición técnica de imagenes'!$F$16),"")</f>
        <v/>
      </c>
      <c r="H85" s="13" t="str">
        <f t="shared" ca="1" si="17"/>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8"/>
        <v/>
      </c>
      <c r="B86" s="62"/>
      <c r="C86" s="20" t="str">
        <f t="shared" si="15"/>
        <v/>
      </c>
      <c r="D86" s="63"/>
      <c r="E86" s="63"/>
      <c r="F86" s="13" t="str">
        <f t="shared" si="16"/>
        <v/>
      </c>
      <c r="G86" s="13" t="str">
        <f ca="1">IF($F86&lt;&gt;"",IF($G$4="Recurso",VLOOKUP($E86,OFFSET('Definición técnica de imagenes'!$A$1,MATCH($G$5,'Definición técnica de imagenes'!$A$1:$A$104,0)-1,1,COUNTIF('Definición técnica de imagenes'!$A$3:$A$102,$G$5),5),5,FALSE),'Definición técnica de imagenes'!$F$16),"")</f>
        <v/>
      </c>
      <c r="H86" s="13" t="str">
        <f t="shared" ca="1" si="17"/>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8"/>
        <v/>
      </c>
      <c r="B87" s="62"/>
      <c r="C87" s="20" t="str">
        <f t="shared" si="15"/>
        <v/>
      </c>
      <c r="D87" s="63"/>
      <c r="E87" s="63"/>
      <c r="F87" s="13" t="str">
        <f t="shared" si="16"/>
        <v/>
      </c>
      <c r="G87" s="13" t="str">
        <f ca="1">IF($F87&lt;&gt;"",IF($G$4="Recurso",VLOOKUP($E87,OFFSET('Definición técnica de imagenes'!$A$1,MATCH($G$5,'Definición técnica de imagenes'!$A$1:$A$104,0)-1,1,COUNTIF('Definición técnica de imagenes'!$A$3:$A$102,$G$5),5),5,FALSE),'Definición técnica de imagenes'!$F$16),"")</f>
        <v/>
      </c>
      <c r="H87" s="13" t="str">
        <f t="shared" ca="1" si="17"/>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8"/>
        <v/>
      </c>
      <c r="B88" s="62"/>
      <c r="C88" s="20" t="str">
        <f t="shared" si="15"/>
        <v/>
      </c>
      <c r="D88" s="63"/>
      <c r="E88" s="63"/>
      <c r="F88" s="13" t="str">
        <f t="shared" si="16"/>
        <v/>
      </c>
      <c r="G88" s="13" t="str">
        <f ca="1">IF($F88&lt;&gt;"",IF($G$4="Recurso",VLOOKUP($E88,OFFSET('Definición técnica de imagenes'!$A$1,MATCH($G$5,'Definición técnica de imagenes'!$A$1:$A$104,0)-1,1,COUNTIF('Definición técnica de imagenes'!$A$3:$A$102,$G$5),5),5,FALSE),'Definición técnica de imagenes'!$F$16),"")</f>
        <v/>
      </c>
      <c r="H88" s="13" t="str">
        <f t="shared" ca="1" si="17"/>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8"/>
        <v/>
      </c>
      <c r="B89" s="62"/>
      <c r="C89" s="20" t="str">
        <f t="shared" si="15"/>
        <v/>
      </c>
      <c r="D89" s="63"/>
      <c r="E89" s="63"/>
      <c r="F89" s="13" t="str">
        <f t="shared" si="16"/>
        <v/>
      </c>
      <c r="G89" s="13" t="str">
        <f ca="1">IF($F89&lt;&gt;"",IF($G$4="Recurso",VLOOKUP($E89,OFFSET('Definición técnica de imagenes'!$A$1,MATCH($G$5,'Definición técnica de imagenes'!$A$1:$A$104,0)-1,1,COUNTIF('Definición técnica de imagenes'!$A$3:$A$102,$G$5),5),5,FALSE),'Definición técnica de imagenes'!$F$16),"")</f>
        <v/>
      </c>
      <c r="H89" s="13" t="str">
        <f t="shared" ca="1" si="17"/>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8"/>
        <v/>
      </c>
      <c r="B90" s="62"/>
      <c r="C90" s="20" t="str">
        <f t="shared" si="15"/>
        <v/>
      </c>
      <c r="D90" s="63"/>
      <c r="E90" s="63"/>
      <c r="F90" s="13" t="str">
        <f t="shared" si="16"/>
        <v/>
      </c>
      <c r="G90" s="13" t="str">
        <f ca="1">IF($F90&lt;&gt;"",IF($G$4="Recurso",VLOOKUP($E90,OFFSET('Definición técnica de imagenes'!$A$1,MATCH($G$5,'Definición técnica de imagenes'!$A$1:$A$104,0)-1,1,COUNTIF('Definición técnica de imagenes'!$A$3:$A$102,$G$5),5),5,FALSE),'Definición técnica de imagenes'!$F$16),"")</f>
        <v/>
      </c>
      <c r="H90" s="13" t="str">
        <f t="shared" ca="1" si="17"/>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8"/>
        <v/>
      </c>
      <c r="B91" s="62"/>
      <c r="C91" s="20" t="str">
        <f t="shared" si="15"/>
        <v/>
      </c>
      <c r="D91" s="63"/>
      <c r="E91" s="63"/>
      <c r="F91" s="13" t="str">
        <f t="shared" si="16"/>
        <v/>
      </c>
      <c r="G91" s="13" t="str">
        <f ca="1">IF($F91&lt;&gt;"",IF($G$4="Recurso",VLOOKUP($E91,OFFSET('Definición técnica de imagenes'!$A$1,MATCH($G$5,'Definición técnica de imagenes'!$A$1:$A$104,0)-1,1,COUNTIF('Definición técnica de imagenes'!$A$3:$A$102,$G$5),5),5,FALSE),'Definición técnica de imagenes'!$F$16),"")</f>
        <v/>
      </c>
      <c r="H91" s="13" t="str">
        <f t="shared" ca="1" si="17"/>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8"/>
        <v/>
      </c>
      <c r="B92" s="62"/>
      <c r="C92" s="20" t="str">
        <f t="shared" si="15"/>
        <v/>
      </c>
      <c r="D92" s="63"/>
      <c r="E92" s="63"/>
      <c r="F92" s="13" t="str">
        <f t="shared" si="16"/>
        <v/>
      </c>
      <c r="G92" s="13" t="str">
        <f ca="1">IF($F92&lt;&gt;"",IF($G$4="Recurso",VLOOKUP($E92,OFFSET('Definición técnica de imagenes'!$A$1,MATCH($G$5,'Definición técnica de imagenes'!$A$1:$A$104,0)-1,1,COUNTIF('Definición técnica de imagenes'!$A$3:$A$102,$G$5),5),5,FALSE),'Definición técnica de imagenes'!$F$16),"")</f>
        <v/>
      </c>
      <c r="H92" s="13" t="str">
        <f t="shared" ca="1" si="17"/>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8"/>
        <v/>
      </c>
      <c r="B93" s="62"/>
      <c r="C93" s="20" t="str">
        <f t="shared" si="15"/>
        <v/>
      </c>
      <c r="D93" s="63"/>
      <c r="E93" s="63"/>
      <c r="F93" s="13" t="str">
        <f t="shared" si="16"/>
        <v/>
      </c>
      <c r="G93" s="13" t="str">
        <f ca="1">IF($F93&lt;&gt;"",IF($G$4="Recurso",VLOOKUP($E93,OFFSET('Definición técnica de imagenes'!$A$1,MATCH($G$5,'Definición técnica de imagenes'!$A$1:$A$104,0)-1,1,COUNTIF('Definición técnica de imagenes'!$A$3:$A$102,$G$5),5),5,FALSE),'Definición técnica de imagenes'!$F$16),"")</f>
        <v/>
      </c>
      <c r="H93" s="13" t="str">
        <f t="shared" ca="1" si="17"/>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8"/>
        <v/>
      </c>
      <c r="B94" s="62"/>
      <c r="C94" s="20" t="str">
        <f t="shared" si="15"/>
        <v/>
      </c>
      <c r="D94" s="63"/>
      <c r="E94" s="63"/>
      <c r="F94" s="13" t="str">
        <f t="shared" si="16"/>
        <v/>
      </c>
      <c r="G94" s="13" t="str">
        <f ca="1">IF($F94&lt;&gt;"",IF($G$4="Recurso",VLOOKUP($E94,OFFSET('Definición técnica de imagenes'!$A$1,MATCH($G$5,'Definición técnica de imagenes'!$A$1:$A$104,0)-1,1,COUNTIF('Definición técnica de imagenes'!$A$3:$A$102,$G$5),5),5,FALSE),'Definición técnica de imagenes'!$F$16),"")</f>
        <v/>
      </c>
      <c r="H94" s="13" t="str">
        <f t="shared" ca="1" si="17"/>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8"/>
        <v/>
      </c>
      <c r="B95" s="62"/>
      <c r="C95" s="20" t="str">
        <f t="shared" si="15"/>
        <v/>
      </c>
      <c r="D95" s="63"/>
      <c r="E95" s="63"/>
      <c r="F95" s="13" t="str">
        <f t="shared" si="16"/>
        <v/>
      </c>
      <c r="G95" s="13" t="str">
        <f ca="1">IF($F95&lt;&gt;"",IF($G$4="Recurso",VLOOKUP($E95,OFFSET('Definición técnica de imagenes'!$A$1,MATCH($G$5,'Definición técnica de imagenes'!$A$1:$A$104,0)-1,1,COUNTIF('Definición técnica de imagenes'!$A$3:$A$102,$G$5),5),5,FALSE),'Definición técnica de imagenes'!$F$16),"")</f>
        <v/>
      </c>
      <c r="H95" s="13" t="str">
        <f t="shared" ca="1" si="17"/>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8"/>
        <v/>
      </c>
      <c r="B96" s="62"/>
      <c r="C96" s="20" t="str">
        <f t="shared" si="15"/>
        <v/>
      </c>
      <c r="D96" s="63"/>
      <c r="E96" s="63"/>
      <c r="F96" s="13" t="str">
        <f t="shared" si="16"/>
        <v/>
      </c>
      <c r="G96" s="13" t="str">
        <f ca="1">IF($F96&lt;&gt;"",IF($G$4="Recurso",VLOOKUP($E96,OFFSET('Definición técnica de imagenes'!$A$1,MATCH($G$5,'Definición técnica de imagenes'!$A$1:$A$104,0)-1,1,COUNTIF('Definición técnica de imagenes'!$A$3:$A$102,$G$5),5),5,FALSE),'Definición técnica de imagenes'!$F$16),"")</f>
        <v/>
      </c>
      <c r="H96" s="13" t="str">
        <f t="shared" ca="1" si="17"/>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8"/>
        <v/>
      </c>
      <c r="B97" s="62"/>
      <c r="C97" s="20" t="str">
        <f t="shared" si="15"/>
        <v/>
      </c>
      <c r="D97" s="63"/>
      <c r="E97" s="63"/>
      <c r="F97" s="13" t="str">
        <f t="shared" si="16"/>
        <v/>
      </c>
      <c r="G97" s="13" t="str">
        <f ca="1">IF($F97&lt;&gt;"",IF($G$4="Recurso",VLOOKUP($E97,OFFSET('Definición técnica de imagenes'!$A$1,MATCH($G$5,'Definición técnica de imagenes'!$A$1:$A$104,0)-1,1,COUNTIF('Definición técnica de imagenes'!$A$3:$A$102,$G$5),5),5,FALSE),'Definición técnica de imagenes'!$F$16),"")</f>
        <v/>
      </c>
      <c r="H97" s="13" t="str">
        <f t="shared" ca="1" si="17"/>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8"/>
        <v/>
      </c>
      <c r="B98" s="62"/>
      <c r="C98" s="20" t="str">
        <f t="shared" si="15"/>
        <v/>
      </c>
      <c r="D98" s="63"/>
      <c r="E98" s="63"/>
      <c r="F98" s="13" t="str">
        <f t="shared" si="16"/>
        <v/>
      </c>
      <c r="G98" s="13" t="str">
        <f ca="1">IF($F98&lt;&gt;"",IF($G$4="Recurso",VLOOKUP($E98,OFFSET('Definición técnica de imagenes'!$A$1,MATCH($G$5,'Definición técnica de imagenes'!$A$1:$A$104,0)-1,1,COUNTIF('Definición técnica de imagenes'!$A$3:$A$102,$G$5),5),5,FALSE),'Definición técnica de imagenes'!$F$16),"")</f>
        <v/>
      </c>
      <c r="H98" s="13" t="str">
        <f t="shared" ca="1" si="17"/>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8"/>
        <v/>
      </c>
      <c r="B99" s="62"/>
      <c r="C99" s="20" t="str">
        <f t="shared" si="15"/>
        <v/>
      </c>
      <c r="D99" s="63"/>
      <c r="E99" s="63"/>
      <c r="F99" s="13" t="str">
        <f t="shared" si="16"/>
        <v/>
      </c>
      <c r="G99" s="13" t="str">
        <f ca="1">IF($F99&lt;&gt;"",IF($G$4="Recurso",VLOOKUP($E99,OFFSET('Definición técnica de imagenes'!$A$1,MATCH($G$5,'Definición técnica de imagenes'!$A$1:$A$104,0)-1,1,COUNTIF('Definición técnica de imagenes'!$A$3:$A$102,$G$5),5),5,FALSE),'Definición técnica de imagenes'!$F$16),"")</f>
        <v/>
      </c>
      <c r="H99" s="13" t="str">
        <f t="shared" ca="1" si="17"/>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8"/>
        <v/>
      </c>
      <c r="B100" s="62"/>
      <c r="C100" s="20" t="str">
        <f t="shared" si="15"/>
        <v/>
      </c>
      <c r="D100" s="63"/>
      <c r="E100" s="63"/>
      <c r="F100" s="13" t="str">
        <f t="shared" si="16"/>
        <v/>
      </c>
      <c r="G100" s="13" t="str">
        <f ca="1">IF($F100&lt;&gt;"",IF($G$4="Recurso",VLOOKUP($E100,OFFSET('Definición técnica de imagenes'!$A$1,MATCH($G$5,'Definición técnica de imagenes'!$A$1:$A$104,0)-1,1,COUNTIF('Definición técnica de imagenes'!$A$3:$A$102,$G$5),5),5,FALSE),'Definición técnica de imagenes'!$F$16),"")</f>
        <v/>
      </c>
      <c r="H100" s="13" t="str">
        <f t="shared" ca="1" si="17"/>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8"/>
        <v/>
      </c>
      <c r="B101" s="62"/>
      <c r="C101" s="20" t="str">
        <f t="shared" si="15"/>
        <v/>
      </c>
      <c r="D101" s="63"/>
      <c r="E101" s="63"/>
      <c r="F101" s="13" t="str">
        <f t="shared" si="16"/>
        <v/>
      </c>
      <c r="G101" s="13" t="str">
        <f ca="1">IF($F101&lt;&gt;"",IF($G$4="Recurso",VLOOKUP($E101,OFFSET('Definición técnica de imagenes'!$A$1,MATCH($G$5,'Definición técnica de imagenes'!$A$1:$A$104,0)-1,1,COUNTIF('Definición técnica de imagenes'!$A$3:$A$102,$G$5),5),5,FALSE),'Definición técnica de imagenes'!$F$16),"")</f>
        <v/>
      </c>
      <c r="H101" s="13" t="str">
        <f t="shared" ca="1" si="17"/>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8"/>
        <v/>
      </c>
      <c r="B102" s="62"/>
      <c r="C102" s="20" t="str">
        <f t="shared" si="15"/>
        <v/>
      </c>
      <c r="D102" s="63"/>
      <c r="E102" s="63"/>
      <c r="F102" s="13" t="str">
        <f t="shared" si="16"/>
        <v/>
      </c>
      <c r="G102" s="13" t="str">
        <f ca="1">IF($F102&lt;&gt;"",IF($G$4="Recurso",VLOOKUP($E102,OFFSET('Definición técnica de imagenes'!$A$1,MATCH($G$5,'Definición técnica de imagenes'!$A$1:$A$104,0)-1,1,COUNTIF('Definición técnica de imagenes'!$A$3:$A$102,$G$5),5),5,FALSE),'Definición técnica de imagenes'!$F$16),"")</f>
        <v/>
      </c>
      <c r="H102" s="13" t="str">
        <f t="shared" ca="1" si="17"/>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8"/>
        <v/>
      </c>
      <c r="B103" s="62"/>
      <c r="C103" s="20" t="str">
        <f t="shared" si="15"/>
        <v/>
      </c>
      <c r="D103" s="63"/>
      <c r="E103" s="63"/>
      <c r="F103" s="13" t="str">
        <f t="shared" si="16"/>
        <v/>
      </c>
      <c r="G103" s="13" t="str">
        <f ca="1">IF($F103&lt;&gt;"",IF($G$4="Recurso",VLOOKUP($E103,OFFSET('Definición técnica de imagenes'!$A$1,MATCH($G$5,'Definición técnica de imagenes'!$A$1:$A$104,0)-1,1,COUNTIF('Definición técnica de imagenes'!$A$3:$A$102,$G$5),5),5,FALSE),'Definición técnica de imagenes'!$F$16),"")</f>
        <v/>
      </c>
      <c r="H103" s="13" t="str">
        <f t="shared" ca="1" si="17"/>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8"/>
        <v/>
      </c>
      <c r="B104" s="62"/>
      <c r="C104" s="20" t="str">
        <f t="shared" si="15"/>
        <v/>
      </c>
      <c r="D104" s="63"/>
      <c r="E104" s="63"/>
      <c r="F104" s="13" t="str">
        <f t="shared" si="16"/>
        <v/>
      </c>
      <c r="G104" s="13" t="str">
        <f ca="1">IF($F104&lt;&gt;"",IF($G$4="Recurso",VLOOKUP($E104,OFFSET('Definición técnica de imagenes'!$A$1,MATCH($G$5,'Definición técnica de imagenes'!$A$1:$A$104,0)-1,1,COUNTIF('Definición técnica de imagenes'!$A$3:$A$102,$G$5),5),5,FALSE),'Definición técnica de imagenes'!$F$16),"")</f>
        <v/>
      </c>
      <c r="H104" s="13" t="str">
        <f t="shared" ca="1" si="17"/>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8"/>
        <v/>
      </c>
      <c r="B105" s="62"/>
      <c r="C105" s="20" t="str">
        <f t="shared" si="15"/>
        <v/>
      </c>
      <c r="D105" s="63"/>
      <c r="E105" s="63"/>
      <c r="F105" s="13" t="str">
        <f t="shared" si="16"/>
        <v/>
      </c>
      <c r="G105" s="13" t="str">
        <f ca="1">IF($F105&lt;&gt;"",IF($G$4="Recurso",VLOOKUP($E105,OFFSET('Definición técnica de imagenes'!$A$1,MATCH($G$5,'Definición técnica de imagenes'!$A$1:$A$104,0)-1,1,COUNTIF('Definición técnica de imagenes'!$A$3:$A$102,$G$5),5),5,FALSE),'Definición técnica de imagenes'!$F$16),"")</f>
        <v/>
      </c>
      <c r="H105" s="13" t="str">
        <f t="shared" ca="1" si="17"/>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8"/>
        <v/>
      </c>
      <c r="B106" s="62"/>
      <c r="C106" s="20" t="str">
        <f>IF(OR(B106&lt;&gt;"",J106&lt;&gt;""),IF($G$4="Recurso",CONCATENATE($G$4," ",$G$5),$G$4),"")</f>
        <v/>
      </c>
      <c r="D106" s="63"/>
      <c r="E106" s="63"/>
      <c r="F106" s="13" t="str">
        <f t="shared" si="16"/>
        <v/>
      </c>
      <c r="G106" s="13" t="str">
        <f ca="1">IF($F106&lt;&gt;"",IF($G$4="Recurso",VLOOKUP($E106,OFFSET('Definición técnica de imagenes'!$A$1,MATCH($G$5,'Definición técnica de imagenes'!$A$1:$A$104,0)-1,1,COUNTIF('Definición técnica de imagenes'!$A$3:$A$102,$G$5),5),5,FALSE),'Definición técnica de imagenes'!$F$16),"")</f>
        <v/>
      </c>
      <c r="H106" s="13" t="str">
        <f t="shared" ca="1" si="17"/>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8"/>
        <v/>
      </c>
      <c r="B107" s="62"/>
      <c r="C107" s="20" t="str">
        <f>IF(OR(B107&lt;&gt;"",J107&lt;&gt;""),IF($G$4="Recurso",CONCATENATE($G$4," ",$G$5),$G$4),"")</f>
        <v/>
      </c>
      <c r="D107" s="63"/>
      <c r="E107" s="63"/>
      <c r="F107" s="13" t="str">
        <f t="shared" si="16"/>
        <v/>
      </c>
      <c r="G107" s="13" t="str">
        <f ca="1">IF($F107&lt;&gt;"",IF($G$4="Recurso",VLOOKUP($E107,OFFSET('Definición técnica de imagenes'!$A$1,MATCH($G$5,'Definición técnica de imagenes'!$A$1:$A$104,0)-1,1,COUNTIF('Definición técnica de imagenes'!$A$3:$A$102,$G$5),5),5,FALSE),'Definición técnica de imagenes'!$F$16),"")</f>
        <v/>
      </c>
      <c r="H107" s="13" t="str">
        <f t="shared" ca="1" si="17"/>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8"/>
        <v/>
      </c>
      <c r="B108" s="62"/>
      <c r="C108" s="20" t="str">
        <f>IF(OR(B108&lt;&gt;"",J108&lt;&gt;""),IF($G$4="Recurso",CONCATENATE($G$4," ",$G$5),$G$4),"")</f>
        <v/>
      </c>
      <c r="D108" s="63"/>
      <c r="E108" s="63"/>
      <c r="F108" s="13" t="str">
        <f t="shared" si="16"/>
        <v/>
      </c>
      <c r="G108" s="13" t="str">
        <f ca="1">IF($F108&lt;&gt;"",IF($G$4="Recurso",VLOOKUP($E108,OFFSET('Definición técnica de imagenes'!$A$1,MATCH($G$5,'Definición técnica de imagenes'!$A$1:$A$104,0)-1,1,COUNTIF('Definición técnica de imagenes'!$A$3:$A$102,$G$5),5),5,FALSE),'Definición técnica de imagenes'!$F$16),"")</f>
        <v/>
      </c>
      <c r="H108" s="13" t="str">
        <f t="shared" ca="1" si="17"/>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85" customHeight="1" x14ac:dyDescent="0.25">
      <c r="A3" s="40" t="s">
        <v>69</v>
      </c>
      <c r="B3" s="40" t="s">
        <v>155</v>
      </c>
      <c r="C3" s="40" t="s">
        <v>70</v>
      </c>
      <c r="D3" s="40" t="s">
        <v>71</v>
      </c>
      <c r="E3" s="40" t="s">
        <v>72</v>
      </c>
      <c r="F3" s="40" t="s">
        <v>73</v>
      </c>
      <c r="G3" s="40"/>
      <c r="H3" s="40" t="s">
        <v>122</v>
      </c>
      <c r="I3" s="40"/>
    </row>
    <row r="4" spans="1:10" s="41" customFormat="1" ht="14.85" customHeight="1" x14ac:dyDescent="0.25">
      <c r="A4" s="42" t="s">
        <v>57</v>
      </c>
      <c r="B4" s="40" t="s">
        <v>155</v>
      </c>
      <c r="C4" s="42" t="s">
        <v>74</v>
      </c>
      <c r="D4" s="42" t="s">
        <v>71</v>
      </c>
      <c r="E4" s="42" t="s">
        <v>72</v>
      </c>
      <c r="F4" s="42" t="s">
        <v>75</v>
      </c>
      <c r="G4" s="42" t="s">
        <v>76</v>
      </c>
      <c r="H4" s="42" t="s">
        <v>123</v>
      </c>
      <c r="I4" s="42" t="s">
        <v>124</v>
      </c>
    </row>
    <row r="5" spans="1:10" s="41" customFormat="1" ht="14.85" customHeight="1" x14ac:dyDescent="0.25">
      <c r="A5" s="43" t="s">
        <v>77</v>
      </c>
      <c r="B5" s="40" t="s">
        <v>155</v>
      </c>
      <c r="C5" s="42" t="s">
        <v>78</v>
      </c>
      <c r="D5" s="42" t="s">
        <v>71</v>
      </c>
      <c r="E5" s="42" t="s">
        <v>72</v>
      </c>
      <c r="F5" s="42" t="s">
        <v>75</v>
      </c>
      <c r="G5" s="42" t="s">
        <v>76</v>
      </c>
      <c r="H5" s="42" t="s">
        <v>123</v>
      </c>
      <c r="I5" s="42" t="s">
        <v>124</v>
      </c>
    </row>
    <row r="6" spans="1:10" s="41" customFormat="1" ht="14.85" customHeight="1" x14ac:dyDescent="0.25">
      <c r="A6" s="42" t="s">
        <v>58</v>
      </c>
      <c r="B6" s="40" t="s">
        <v>155</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155</v>
      </c>
      <c r="C8" s="42" t="s">
        <v>81</v>
      </c>
      <c r="D8" s="42" t="s">
        <v>71</v>
      </c>
      <c r="E8" s="42" t="s">
        <v>72</v>
      </c>
      <c r="F8" s="42" t="s">
        <v>75</v>
      </c>
      <c r="G8" s="42" t="s">
        <v>76</v>
      </c>
      <c r="H8" s="42" t="s">
        <v>123</v>
      </c>
      <c r="I8" s="42" t="s">
        <v>124</v>
      </c>
    </row>
    <row r="9" spans="1:10" s="41" customFormat="1" ht="14.85" customHeight="1" x14ac:dyDescent="0.25">
      <c r="A9" s="42" t="s">
        <v>82</v>
      </c>
      <c r="B9" s="40" t="s">
        <v>155</v>
      </c>
      <c r="C9" s="42" t="s">
        <v>83</v>
      </c>
      <c r="D9" s="42" t="s">
        <v>71</v>
      </c>
      <c r="E9" s="42" t="s">
        <v>72</v>
      </c>
      <c r="F9" s="42" t="s">
        <v>75</v>
      </c>
      <c r="G9" s="42" t="s">
        <v>76</v>
      </c>
      <c r="H9" s="42" t="s">
        <v>123</v>
      </c>
      <c r="I9" s="42" t="s">
        <v>124</v>
      </c>
    </row>
    <row r="10" spans="1:10" s="41" customFormat="1" ht="14.85" customHeight="1" x14ac:dyDescent="0.25">
      <c r="A10" s="42" t="s">
        <v>84</v>
      </c>
      <c r="B10" s="40" t="s">
        <v>155</v>
      </c>
      <c r="C10" s="42" t="s">
        <v>85</v>
      </c>
      <c r="D10" s="42" t="s">
        <v>71</v>
      </c>
      <c r="E10" s="42" t="s">
        <v>72</v>
      </c>
      <c r="F10" s="42" t="s">
        <v>75</v>
      </c>
      <c r="G10" s="42" t="s">
        <v>76</v>
      </c>
      <c r="H10" s="42" t="s">
        <v>123</v>
      </c>
      <c r="I10" s="42" t="s">
        <v>124</v>
      </c>
    </row>
    <row r="11" spans="1:10" s="41" customFormat="1" ht="14.85" customHeight="1" x14ac:dyDescent="0.25">
      <c r="A11" s="42" t="s">
        <v>86</v>
      </c>
      <c r="B11" s="40" t="s">
        <v>155</v>
      </c>
      <c r="C11" s="42" t="s">
        <v>87</v>
      </c>
      <c r="D11" s="42" t="s">
        <v>71</v>
      </c>
      <c r="E11" s="42" t="s">
        <v>72</v>
      </c>
      <c r="F11" s="42" t="s">
        <v>88</v>
      </c>
      <c r="G11" s="42"/>
      <c r="H11" s="42" t="s">
        <v>122</v>
      </c>
      <c r="I11" s="42"/>
    </row>
    <row r="12" spans="1:10" s="41" customFormat="1" ht="14.85" customHeight="1" x14ac:dyDescent="0.25">
      <c r="A12" s="42" t="s">
        <v>89</v>
      </c>
      <c r="B12" s="40" t="s">
        <v>155</v>
      </c>
      <c r="C12" s="73" t="s">
        <v>90</v>
      </c>
      <c r="D12" s="42" t="s">
        <v>71</v>
      </c>
      <c r="E12" s="42" t="s">
        <v>72</v>
      </c>
      <c r="F12" s="42" t="s">
        <v>75</v>
      </c>
      <c r="G12" s="42" t="s">
        <v>76</v>
      </c>
      <c r="H12" s="42" t="s">
        <v>123</v>
      </c>
      <c r="I12" s="42" t="s">
        <v>124</v>
      </c>
    </row>
    <row r="13" spans="1:10" s="41" customFormat="1" ht="14.85" customHeight="1" x14ac:dyDescent="0.25">
      <c r="A13" s="42" t="s">
        <v>91</v>
      </c>
      <c r="B13" s="40" t="s">
        <v>155</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s="77" customFormat="1" ht="14.85" customHeight="1" x14ac:dyDescent="0.25">
      <c r="A15" s="75" t="s">
        <v>96</v>
      </c>
      <c r="B15" s="75"/>
      <c r="C15" s="75" t="s">
        <v>97</v>
      </c>
      <c r="D15" s="76" t="s">
        <v>98</v>
      </c>
      <c r="E15" s="75" t="s">
        <v>93</v>
      </c>
      <c r="F15" s="75" t="s">
        <v>117</v>
      </c>
      <c r="G15" s="75"/>
      <c r="H15" s="76" t="s">
        <v>122</v>
      </c>
      <c r="I15" s="75"/>
      <c r="J15" s="77" t="s">
        <v>99</v>
      </c>
    </row>
    <row r="16" spans="1:10" ht="14.85" customHeight="1" x14ac:dyDescent="0.25">
      <c r="A16" s="46" t="s">
        <v>100</v>
      </c>
      <c r="B16" s="46"/>
      <c r="C16" s="46"/>
      <c r="D16" s="43" t="s">
        <v>98</v>
      </c>
      <c r="E16" s="46" t="s">
        <v>101</v>
      </c>
      <c r="F16" s="45" t="s">
        <v>115</v>
      </c>
      <c r="G16" s="45" t="s">
        <v>116</v>
      </c>
      <c r="H16" s="46" t="s">
        <v>159</v>
      </c>
      <c r="I16" s="46" t="s">
        <v>158</v>
      </c>
      <c r="J16" s="47" t="s">
        <v>102</v>
      </c>
    </row>
    <row r="17" spans="1:10" ht="14.85" customHeight="1" x14ac:dyDescent="0.25">
      <c r="A17" s="42" t="s">
        <v>103</v>
      </c>
      <c r="B17" s="42"/>
      <c r="C17" s="42"/>
      <c r="D17" s="42" t="s">
        <v>71</v>
      </c>
      <c r="E17" s="42" t="s">
        <v>72</v>
      </c>
      <c r="F17" s="42" t="s">
        <v>156</v>
      </c>
      <c r="G17" s="42" t="s">
        <v>157</v>
      </c>
      <c r="H17" s="48" t="s">
        <v>104</v>
      </c>
      <c r="I17" s="48" t="s">
        <v>105</v>
      </c>
      <c r="J17" s="49" t="s">
        <v>106</v>
      </c>
    </row>
    <row r="18" spans="1:10" ht="14.85" customHeight="1" x14ac:dyDescent="0.25">
      <c r="A18" s="42" t="s">
        <v>184</v>
      </c>
      <c r="B18" s="42" t="s">
        <v>155</v>
      </c>
      <c r="C18" s="44" t="s">
        <v>148</v>
      </c>
      <c r="D18" s="44" t="s">
        <v>71</v>
      </c>
      <c r="E18" s="44" t="s">
        <v>93</v>
      </c>
      <c r="F18" s="44" t="s">
        <v>117</v>
      </c>
      <c r="G18" s="44"/>
      <c r="H18" s="42" t="s">
        <v>122</v>
      </c>
      <c r="I18" s="44"/>
      <c r="J18" s="49"/>
    </row>
    <row r="19" spans="1:10" ht="14.85" customHeight="1" x14ac:dyDescent="0.25">
      <c r="A19" s="42" t="s">
        <v>137</v>
      </c>
      <c r="B19" s="42" t="s">
        <v>150</v>
      </c>
      <c r="C19" s="44"/>
      <c r="D19" s="44" t="s">
        <v>71</v>
      </c>
      <c r="E19" s="44" t="s">
        <v>93</v>
      </c>
      <c r="F19" s="44" t="s">
        <v>171</v>
      </c>
      <c r="G19" s="44"/>
      <c r="H19" s="42" t="s">
        <v>122</v>
      </c>
      <c r="I19" s="44"/>
      <c r="J19" s="49"/>
    </row>
    <row r="20" spans="1:10" ht="14.85" customHeight="1" x14ac:dyDescent="0.25">
      <c r="A20" s="42" t="s">
        <v>137</v>
      </c>
      <c r="B20" s="42" t="s">
        <v>155</v>
      </c>
      <c r="C20" s="44"/>
      <c r="D20" s="44" t="s">
        <v>71</v>
      </c>
      <c r="E20" s="44" t="s">
        <v>93</v>
      </c>
      <c r="F20" s="44" t="s">
        <v>172</v>
      </c>
      <c r="G20" s="44"/>
      <c r="H20" s="42" t="s">
        <v>122</v>
      </c>
      <c r="I20" s="44"/>
      <c r="J20" s="49"/>
    </row>
    <row r="21" spans="1:10" ht="14.85" customHeight="1" x14ac:dyDescent="0.25">
      <c r="A21" s="42" t="s">
        <v>137</v>
      </c>
      <c r="B21" s="42" t="s">
        <v>163</v>
      </c>
      <c r="C21" s="44"/>
      <c r="D21" s="44" t="s">
        <v>71</v>
      </c>
      <c r="E21" s="44" t="s">
        <v>93</v>
      </c>
      <c r="F21" s="44" t="s">
        <v>173</v>
      </c>
      <c r="G21" s="44"/>
      <c r="H21" s="42" t="s">
        <v>122</v>
      </c>
      <c r="I21" s="72"/>
      <c r="J21" s="49"/>
    </row>
    <row r="22" spans="1:10" ht="14.85" customHeight="1" x14ac:dyDescent="0.25">
      <c r="A22" s="44" t="s">
        <v>132</v>
      </c>
      <c r="B22" s="44" t="s">
        <v>150</v>
      </c>
      <c r="C22" s="44" t="s">
        <v>133</v>
      </c>
      <c r="D22" s="42" t="s">
        <v>71</v>
      </c>
      <c r="E22" s="45" t="s">
        <v>93</v>
      </c>
      <c r="F22" s="46" t="s">
        <v>174</v>
      </c>
      <c r="G22" s="44"/>
      <c r="H22" s="42" t="s">
        <v>122</v>
      </c>
    </row>
    <row r="23" spans="1:10" ht="14.85" customHeight="1" x14ac:dyDescent="0.25">
      <c r="A23" s="42" t="s">
        <v>132</v>
      </c>
      <c r="B23" s="42" t="s">
        <v>155</v>
      </c>
      <c r="C23" s="44" t="s">
        <v>133</v>
      </c>
      <c r="D23" s="44" t="s">
        <v>71</v>
      </c>
      <c r="E23" s="44" t="s">
        <v>93</v>
      </c>
      <c r="F23" s="46" t="s">
        <v>175</v>
      </c>
      <c r="G23" s="46" t="s">
        <v>176</v>
      </c>
      <c r="H23" s="44" t="s">
        <v>123</v>
      </c>
      <c r="I23" s="44" t="s">
        <v>124</v>
      </c>
    </row>
    <row r="24" spans="1:10" ht="14.85" customHeight="1" x14ac:dyDescent="0.25">
      <c r="A24" s="42" t="s">
        <v>134</v>
      </c>
      <c r="B24" s="42" t="s">
        <v>155</v>
      </c>
      <c r="C24" s="44"/>
      <c r="D24" s="44" t="s">
        <v>71</v>
      </c>
      <c r="E24" s="44" t="s">
        <v>93</v>
      </c>
      <c r="F24" s="46" t="s">
        <v>175</v>
      </c>
      <c r="G24" s="46" t="s">
        <v>176</v>
      </c>
      <c r="H24" s="44"/>
      <c r="I24" s="72"/>
    </row>
    <row r="25" spans="1:10" ht="14.85" customHeight="1" x14ac:dyDescent="0.25">
      <c r="A25" s="42" t="s">
        <v>135</v>
      </c>
      <c r="B25" s="42" t="s">
        <v>150</v>
      </c>
      <c r="C25" s="44" t="s">
        <v>144</v>
      </c>
      <c r="D25" s="44" t="s">
        <v>71</v>
      </c>
      <c r="E25" s="44" t="s">
        <v>93</v>
      </c>
      <c r="F25" s="46" t="s">
        <v>174</v>
      </c>
      <c r="G25" s="46"/>
      <c r="H25" s="42" t="s">
        <v>122</v>
      </c>
    </row>
    <row r="26" spans="1:10" ht="14.85" customHeight="1" x14ac:dyDescent="0.25">
      <c r="A26" s="42" t="s">
        <v>135</v>
      </c>
      <c r="B26" s="42" t="s">
        <v>155</v>
      </c>
      <c r="C26" s="44" t="s">
        <v>144</v>
      </c>
      <c r="D26" s="44" t="s">
        <v>71</v>
      </c>
      <c r="E26" s="44" t="s">
        <v>93</v>
      </c>
      <c r="F26" s="46" t="s">
        <v>175</v>
      </c>
      <c r="G26" s="46" t="s">
        <v>176</v>
      </c>
      <c r="H26" s="44" t="s">
        <v>123</v>
      </c>
      <c r="I26" s="44" t="s">
        <v>124</v>
      </c>
    </row>
    <row r="27" spans="1:10" ht="14.85" customHeight="1" x14ac:dyDescent="0.25">
      <c r="A27" s="42" t="s">
        <v>138</v>
      </c>
      <c r="B27" s="42" t="s">
        <v>165</v>
      </c>
      <c r="C27" s="44" t="s">
        <v>133</v>
      </c>
      <c r="D27" s="44" t="s">
        <v>71</v>
      </c>
      <c r="E27" s="44" t="s">
        <v>93</v>
      </c>
      <c r="F27" s="46" t="s">
        <v>174</v>
      </c>
      <c r="G27" s="46"/>
      <c r="H27" s="42" t="s">
        <v>122</v>
      </c>
    </row>
    <row r="28" spans="1:10" ht="14.85" customHeight="1" x14ac:dyDescent="0.25">
      <c r="A28" s="42" t="s">
        <v>138</v>
      </c>
      <c r="B28" s="42" t="s">
        <v>166</v>
      </c>
      <c r="C28" s="44" t="s">
        <v>133</v>
      </c>
      <c r="D28" s="44" t="s">
        <v>71</v>
      </c>
      <c r="E28" s="44" t="s">
        <v>93</v>
      </c>
      <c r="F28" s="46" t="s">
        <v>177</v>
      </c>
      <c r="G28" s="46"/>
      <c r="H28" s="42" t="s">
        <v>164</v>
      </c>
    </row>
    <row r="29" spans="1:10" ht="14.85" customHeight="1" x14ac:dyDescent="0.25">
      <c r="A29" s="42" t="s">
        <v>138</v>
      </c>
      <c r="B29" s="42" t="s">
        <v>155</v>
      </c>
      <c r="C29" s="44" t="s">
        <v>133</v>
      </c>
      <c r="D29" s="44" t="s">
        <v>71</v>
      </c>
      <c r="E29" s="44" t="s">
        <v>93</v>
      </c>
      <c r="F29" s="46" t="s">
        <v>175</v>
      </c>
      <c r="G29" s="46" t="s">
        <v>176</v>
      </c>
      <c r="H29" s="44" t="s">
        <v>123</v>
      </c>
      <c r="I29" s="44" t="s">
        <v>124</v>
      </c>
    </row>
    <row r="30" spans="1:10" ht="14.85" customHeight="1" x14ac:dyDescent="0.25">
      <c r="A30" s="42" t="s">
        <v>139</v>
      </c>
      <c r="B30" s="42" t="s">
        <v>155</v>
      </c>
      <c r="C30" s="44" t="s">
        <v>167</v>
      </c>
      <c r="D30" s="44" t="s">
        <v>71</v>
      </c>
      <c r="E30" s="44" t="s">
        <v>93</v>
      </c>
      <c r="F30" s="44" t="s">
        <v>178</v>
      </c>
      <c r="G30" s="44"/>
      <c r="H30" s="44"/>
      <c r="I30" s="44"/>
    </row>
    <row r="31" spans="1:10" ht="14.85" customHeight="1" x14ac:dyDescent="0.25">
      <c r="A31" s="42" t="s">
        <v>140</v>
      </c>
      <c r="B31" s="42" t="s">
        <v>155</v>
      </c>
      <c r="C31" s="44" t="s">
        <v>145</v>
      </c>
      <c r="D31" s="44"/>
      <c r="E31" s="44"/>
      <c r="F31" s="44"/>
      <c r="G31" s="44"/>
      <c r="H31" s="44"/>
      <c r="I31" s="44"/>
    </row>
    <row r="32" spans="1:10" ht="14.85" customHeight="1" x14ac:dyDescent="0.25">
      <c r="A32" s="42" t="s">
        <v>141</v>
      </c>
      <c r="B32" s="42" t="s">
        <v>155</v>
      </c>
      <c r="C32" s="44"/>
      <c r="D32" s="44"/>
      <c r="E32" s="44"/>
      <c r="F32" s="44"/>
      <c r="G32" s="44"/>
      <c r="H32" s="44"/>
      <c r="I32" s="44"/>
    </row>
    <row r="33" spans="1:9" ht="14.85" customHeight="1" x14ac:dyDescent="0.25">
      <c r="A33" s="42" t="s">
        <v>136</v>
      </c>
      <c r="B33" s="42" t="s">
        <v>155</v>
      </c>
      <c r="C33" s="44"/>
      <c r="D33" s="44" t="s">
        <v>71</v>
      </c>
      <c r="E33" s="44" t="s">
        <v>93</v>
      </c>
      <c r="F33" s="44" t="s">
        <v>185</v>
      </c>
      <c r="G33" s="44"/>
      <c r="H33" s="44"/>
      <c r="I33" s="44"/>
    </row>
    <row r="34" spans="1:9" ht="14.85" customHeight="1" x14ac:dyDescent="0.25">
      <c r="A34" s="42" t="s">
        <v>142</v>
      </c>
      <c r="B34" s="42" t="s">
        <v>155</v>
      </c>
      <c r="C34" s="44" t="s">
        <v>186</v>
      </c>
      <c r="D34" s="44"/>
      <c r="E34" s="44"/>
      <c r="F34" s="44"/>
      <c r="G34" s="44"/>
      <c r="H34" s="44"/>
      <c r="I34" s="44"/>
    </row>
    <row r="35" spans="1:9" ht="14.85" customHeight="1" x14ac:dyDescent="0.25">
      <c r="A35" s="42" t="s">
        <v>95</v>
      </c>
      <c r="B35" s="42" t="s">
        <v>151</v>
      </c>
      <c r="C35" s="44" t="s">
        <v>147</v>
      </c>
      <c r="D35" s="44" t="s">
        <v>71</v>
      </c>
      <c r="E35" s="44" t="s">
        <v>93</v>
      </c>
      <c r="F35" s="44" t="s">
        <v>179</v>
      </c>
      <c r="G35" s="44" t="s">
        <v>181</v>
      </c>
      <c r="H35" s="44" t="s">
        <v>123</v>
      </c>
      <c r="I35" s="44" t="s">
        <v>124</v>
      </c>
    </row>
    <row r="36" spans="1:9" ht="14.85" customHeight="1" x14ac:dyDescent="0.25">
      <c r="A36" s="42" t="s">
        <v>95</v>
      </c>
      <c r="B36" s="42" t="s">
        <v>152</v>
      </c>
      <c r="C36" s="44" t="s">
        <v>147</v>
      </c>
      <c r="D36" s="44" t="s">
        <v>71</v>
      </c>
      <c r="E36" s="44" t="s">
        <v>93</v>
      </c>
      <c r="F36" s="44" t="s">
        <v>180</v>
      </c>
      <c r="G36" s="44" t="s">
        <v>181</v>
      </c>
      <c r="H36" s="44" t="s">
        <v>123</v>
      </c>
      <c r="I36" s="44" t="s">
        <v>124</v>
      </c>
    </row>
    <row r="37" spans="1:9" ht="14.85" customHeight="1" x14ac:dyDescent="0.25">
      <c r="A37" s="42" t="s">
        <v>143</v>
      </c>
      <c r="B37" s="42" t="s">
        <v>168</v>
      </c>
      <c r="C37" s="44" t="s">
        <v>170</v>
      </c>
      <c r="D37" s="44" t="s">
        <v>71</v>
      </c>
      <c r="E37" s="44" t="s">
        <v>93</v>
      </c>
      <c r="F37" s="44" t="s">
        <v>182</v>
      </c>
      <c r="G37" s="44"/>
      <c r="H37" s="44"/>
      <c r="I37" s="44"/>
    </row>
    <row r="38" spans="1:9" ht="14.8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2016-05-10T22:41:16Z</dcterms:modified>
</cp:coreProperties>
</file>