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5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F53" i="1"/>
  <c r="G53" i="1"/>
  <c r="I54" i="1"/>
  <c r="A54" i="1"/>
  <c r="F54" i="1"/>
  <c r="G54" i="1"/>
  <c r="I55" i="1"/>
  <c r="A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56" i="1"/>
  <c r="A57" i="1"/>
  <c r="A58" i="1"/>
  <c r="A59" i="1"/>
  <c r="A60" i="1"/>
  <c r="A61" i="1"/>
  <c r="A62" i="1"/>
</calcChain>
</file>

<file path=xl/sharedStrings.xml><?xml version="1.0" encoding="utf-8"?>
<sst xmlns="http://schemas.openxmlformats.org/spreadsheetml/2006/main" count="415" uniqueCount="200">
  <si>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</si>
  <si>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</si>
  <si>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</si>
  <si>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</si>
  <si>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</si>
  <si>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</si>
  <si>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</si>
  <si>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</si>
  <si>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</si>
  <si>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</si>
  <si>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</si>
  <si>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</si>
  <si>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</si>
  <si>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</si>
  <si>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</si>
  <si>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</si>
  <si>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</si>
  <si>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</si>
  <si>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</si>
  <si>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</si>
  <si>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</si>
  <si>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</si>
  <si>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</si>
  <si>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</si>
  <si>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</si>
  <si>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</si>
  <si>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</si>
  <si>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</si>
  <si>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</si>
  <si>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</si>
  <si>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</si>
  <si>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</si>
  <si>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</si>
  <si>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</si>
  <si>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</si>
  <si>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</si>
  <si>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</si>
  <si>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</si>
  <si>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</si>
  <si>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</si>
  <si>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</si>
  <si>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</si>
  <si>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</si>
  <si>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</si>
  <si>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</si>
  <si>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</si>
  <si>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</si>
  <si>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</si>
  <si>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</si>
  <si>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</si>
  <si>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</si>
  <si>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</si>
  <si>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</si>
  <si>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</si>
  <si>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</si>
  <si>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</si>
  <si>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</si>
  <si>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</si>
  <si>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</si>
  <si>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</si>
  <si>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</si>
  <si>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</si>
  <si>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</si>
  <si>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</si>
  <si>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</si>
  <si>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</si>
  <si>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</si>
  <si>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</si>
  <si>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</si>
  <si>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</si>
  <si>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</si>
  <si>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</si>
  <si>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</si>
  <si>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</si>
  <si>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</si>
  <si>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</si>
  <si>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</si>
  <si>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</si>
  <si>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</si>
  <si>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</si>
  <si>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</si>
  <si>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</si>
  <si>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</si>
  <si>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</si>
  <si>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</si>
  <si>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</si>
  <si>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</si>
  <si>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</si>
  <si>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</si>
  <si>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</si>
  <si>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</si>
  <si>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</si>
  <si>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</si>
  <si>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</si>
  <si>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</si>
  <si>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</si>
  <si>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</si>
  <si>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</si>
  <si>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</si>
  <si>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</si>
  <si>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</si>
  <si>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</si>
  <si>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</si>
  <si>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</si>
  <si>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</si>
  <si>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</si>
  <si>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</si>
  <si>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</si>
  <si>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</si>
  <si>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</si>
  <si>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</si>
  <si>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</si>
  <si>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</si>
  <si>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</si>
  <si>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</si>
  <si>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</si>
  <si>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</si>
  <si>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</si>
  <si>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</si>
  <si>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</si>
  <si>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</si>
  <si>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</si>
  <si>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</si>
  <si>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</si>
  <si>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</si>
  <si>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</si>
  <si>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</si>
  <si>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</si>
  <si>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</si>
  <si>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</si>
  <si>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</si>
  <si>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</si>
  <si>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</si>
  <si>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</si>
  <si>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</si>
  <si>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</si>
  <si>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</si>
  <si>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</si>
  <si>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</si>
  <si>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</si>
  <si>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</si>
  <si>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</si>
  <si>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</si>
  <si>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</si>
  <si>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</si>
  <si>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</si>
  <si>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</si>
  <si>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</si>
  <si>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</si>
  <si>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</si>
  <si>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</si>
  <si>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</si>
  <si>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</si>
  <si>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</si>
  <si>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</si>
  <si>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</si>
  <si>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</si>
  <si>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</si>
  <si>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</si>
  <si>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</si>
  <si>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</si>
  <si>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</si>
  <si>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</si>
  <si>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</si>
  <si>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</si>
  <si>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</si>
  <si>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</si>
  <si>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</si>
  <si>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</si>
  <si>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</si>
  <si>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</si>
  <si>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</si>
  <si>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</si>
  <si>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</si>
  <si>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</si>
  <si>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</si>
  <si>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</si>
  <si>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</si>
  <si>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</si>
  <si>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</si>
  <si>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</si>
  <si>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</si>
  <si>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</si>
  <si>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</si>
  <si>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</si>
  <si>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</si>
  <si>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</si>
  <si>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</si>
  <si>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Los polígonos y la circunferencia</t>
  </si>
  <si>
    <t>Cuaderno de Estudio</t>
  </si>
  <si>
    <t>Ver archivo anexo</t>
  </si>
  <si>
    <t>MA_06_11_CO</t>
  </si>
  <si>
    <t>Código shutter</t>
  </si>
  <si>
    <t>Ver códigos al final</t>
  </si>
  <si>
    <t>210836200 ,  135882398, 35136910</t>
  </si>
  <si>
    <t>Hacer collage con las tres imágenes</t>
  </si>
  <si>
    <t>229276498   138284609   154257524   205673824</t>
  </si>
  <si>
    <t>Hacer un collage con las cuatro imágenes</t>
  </si>
  <si>
    <t>128497037  251279269</t>
  </si>
  <si>
    <t>Por favor poner las dos fotos como una sola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</si>
</sst>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
      <sz val="12"/>
      <color rgb="FF000000"/>
      <name val="Times New Roman"/>
    </font>
    <font>
      <sz val="12"/>
      <color theme="1"/>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5"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6" fillId="0" borderId="0" xfId="0" applyFont="1"/>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41" activePane="bottomLeft" state="frozen"/>
      <selection pane="bottomLeft" activeCell="E50" sqref="E5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3.66406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 xml:space="preserve">Ubicación de la imagen en el recurso </v>
      </c>
    </row>
    <row r="2" spans="1:16" ht="20" customHeight="1">
      <c r="A2" s="1"/>
      <c r="B2" s="3" t="s">
        <v>121</v>
      </c>
      <c r="C2" s="87" t="s">
        <v>21</v>
      </c>
      <c r="D2" s="88"/>
      <c r="F2" s="80" t="s">
        <v>0</v>
      </c>
      <c r="G2" s="81"/>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9" customHeight="1">
      <c r="A3" s="1"/>
      <c r="B3" s="4" t="s">
        <v>8</v>
      </c>
      <c r="C3" s="89">
        <v>6</v>
      </c>
      <c r="D3" s="90"/>
      <c r="F3" s="82"/>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29" customHeight="1">
      <c r="A4" s="1"/>
      <c r="B4" s="4" t="s">
        <v>54</v>
      </c>
      <c r="C4" s="89" t="s">
        <v>188</v>
      </c>
      <c r="D4" s="90"/>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91" t="s">
        <v>187</v>
      </c>
      <c r="D5" s="92"/>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192</v>
      </c>
      <c r="C10" s="20" t="str">
        <f t="shared" ref="C10:C41" si="0">IF(OR(B10&lt;&gt;"",J10&lt;&gt;""),IF($G$4="Recurso",CONCATENATE($G$4," ",$G$5),$G$4),"")</f>
        <v>Cuaderno de Estudio</v>
      </c>
      <c r="D10" s="63"/>
      <c r="E10" s="63"/>
      <c r="F10" s="13" t="str">
        <f t="shared" ref="F10" si="1">IF(OR(B10&lt;&gt;"",J10&lt;&gt;""),CONCATENATE($C$7,"_",$A10,IF($G$4="Cuaderno de Estudio","_small",CONCATENATE(IF(I10="","","n"),IF(LEFT($G$5,1)="F",".jpg",".png")))),"")</f>
        <v>MA_06_11_CO_IMG01_small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MA_06_11_CO_IMG01_zoom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198</v>
      </c>
      <c r="K10" s="64" t="s">
        <v>199</v>
      </c>
      <c r="O10" s="2" t="str">
        <f>'Definición técnica de imagenes'!A12</f>
        <v>M12D</v>
      </c>
    </row>
    <row r="11" spans="1:16" s="11" customFormat="1" ht="14" customHeight="1">
      <c r="A11" s="12" t="str">
        <f t="shared" ref="A11:A18" si="3">IF(OR(B11&lt;&gt;"",J11&lt;&gt;""),CONCATENATE(LEFT(A10,3),IF(MID(A10,4,2)+1&lt;10,CONCATENATE("0",MID(A10,4,2)+1))),"")</f>
        <v>IMG02</v>
      </c>
      <c r="B11" s="62" t="s">
        <v>190</v>
      </c>
      <c r="C11" s="20" t="str">
        <f t="shared" si="0"/>
        <v>Cuaderno de Estudio</v>
      </c>
      <c r="D11" s="63"/>
      <c r="E11" s="63"/>
      <c r="F11" s="13" t="str">
        <f t="shared" ref="F11:F74" si="4">IF(OR(B11&lt;&gt;"",J11&lt;&gt;""),CONCATENATE($C$7,"_",$A11,IF($G$4="Cuaderno de Estudio","_small",CONCATENATE(IF(I11="","","n"),IF(LEFT($G$5,1)="F",".jpg",".png")))),"")</f>
        <v>MA_06_11_CO_IMG02_small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MA_06_11_CO_IMG02_zoom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c r="A12" s="12" t="str">
        <f t="shared" si="3"/>
        <v>IMG03</v>
      </c>
      <c r="B12" s="62" t="s">
        <v>190</v>
      </c>
      <c r="C12" s="20" t="str">
        <f t="shared" si="0"/>
        <v>Cuaderno de Estudio</v>
      </c>
      <c r="D12" s="63"/>
      <c r="E12" s="63"/>
      <c r="F12" s="13" t="str">
        <f t="shared" si="4"/>
        <v>MA_06_11_CO_IMG03_small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MA_06_11_CO_IMG03_zoom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c r="A13" s="12" t="str">
        <f t="shared" si="3"/>
        <v>IMG04</v>
      </c>
      <c r="B13" s="62" t="s">
        <v>190</v>
      </c>
      <c r="C13" s="20" t="str">
        <f t="shared" si="0"/>
        <v>Cuaderno de Estudio</v>
      </c>
      <c r="D13" s="63"/>
      <c r="E13" s="63"/>
      <c r="F13" s="13" t="str">
        <f t="shared" si="4"/>
        <v>MA_06_11_CO_IMG04_small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MA_06_11_CO_IMG04_zoom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c r="A14" s="12" t="str">
        <f t="shared" si="3"/>
        <v>IMG05</v>
      </c>
      <c r="B14" s="62" t="s">
        <v>190</v>
      </c>
      <c r="C14" s="20" t="str">
        <f t="shared" si="0"/>
        <v>Cuaderno de Estudio</v>
      </c>
      <c r="D14" s="63"/>
      <c r="E14" s="63"/>
      <c r="F14" s="13" t="str">
        <f t="shared" si="4"/>
        <v>MA_06_11_CO_IMG05_small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MA_06_11_CO_IMG05_zoom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c r="A15" s="12" t="str">
        <f t="shared" si="3"/>
        <v>IMG06</v>
      </c>
      <c r="B15" s="62" t="s">
        <v>190</v>
      </c>
      <c r="C15" s="20" t="str">
        <f t="shared" si="0"/>
        <v>Cuaderno de Estudio</v>
      </c>
      <c r="D15" s="63"/>
      <c r="E15" s="63"/>
      <c r="F15" s="13" t="str">
        <f t="shared" si="4"/>
        <v>MA_06_11_CO_IMG06_small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MA_06_11_CO_IMG06_zoom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c r="A16" s="12" t="str">
        <f t="shared" si="3"/>
        <v>IMG07</v>
      </c>
      <c r="B16" s="62" t="s">
        <v>190</v>
      </c>
      <c r="C16" s="20" t="str">
        <f t="shared" si="0"/>
        <v>Cuaderno de Estudio</v>
      </c>
      <c r="D16" s="63"/>
      <c r="E16" s="63"/>
      <c r="F16" s="13" t="str">
        <f t="shared" si="4"/>
        <v>MA_06_11_CO_IMG07_small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MA_06_11_CO_IMG07_zoom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c r="A17" s="12" t="str">
        <f t="shared" si="3"/>
        <v>IMG08</v>
      </c>
      <c r="B17" s="62" t="s">
        <v>190</v>
      </c>
      <c r="C17" s="20" t="str">
        <f t="shared" si="0"/>
        <v>Cuaderno de Estudio</v>
      </c>
      <c r="D17" s="63"/>
      <c r="E17" s="63"/>
      <c r="F17" s="13" t="str">
        <f t="shared" si="4"/>
        <v>MA_06_11_CO_IMG08_small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MA_06_11_CO_IMG08_zoom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c r="A18" s="12" t="str">
        <f t="shared" si="3"/>
        <v>IMG09</v>
      </c>
      <c r="B18" s="62" t="s">
        <v>190</v>
      </c>
      <c r="C18" s="20" t="str">
        <f t="shared" si="0"/>
        <v>Cuaderno de Estudio</v>
      </c>
      <c r="D18" s="63"/>
      <c r="E18" s="63"/>
      <c r="F18" s="13" t="str">
        <f t="shared" si="4"/>
        <v>MA_06_11_CO_IMG09_small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MA_06_11_CO_IMG09_zoom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c r="A19" s="12" t="str">
        <f t="shared" ref="A19:A50" si="6">IF(OR(B19&lt;&gt;"",J19&lt;&gt;""),CONCATENATE(LEFT(A18,3),IF(MID(A18,4,2)+1&lt;10,CONCATENATE("0",MID(A18,4,2)+1),MID(A18,4,2)+1)),"")</f>
        <v>IMG10</v>
      </c>
      <c r="B19" s="62" t="s">
        <v>190</v>
      </c>
      <c r="C19" s="20" t="str">
        <f t="shared" si="0"/>
        <v>Cuaderno de Estudio</v>
      </c>
      <c r="D19" s="63"/>
      <c r="E19" s="63"/>
      <c r="F19" s="13" t="str">
        <f t="shared" si="4"/>
        <v>MA_06_11_CO_IMG10_small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MA_06_11_CO_IMG10_zoom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c r="O19" s="2" t="str">
        <f>'Definición técnica de imagenes'!A31</f>
        <v>F10</v>
      </c>
    </row>
    <row r="20" spans="1:15" s="11" customFormat="1">
      <c r="A20" s="12" t="str">
        <f t="shared" si="6"/>
        <v>IMG11</v>
      </c>
      <c r="B20" s="62" t="s">
        <v>190</v>
      </c>
      <c r="C20" s="20" t="str">
        <f t="shared" si="0"/>
        <v>Cuaderno de Estudio</v>
      </c>
      <c r="D20" s="63"/>
      <c r="E20" s="63"/>
      <c r="F20" s="13" t="str">
        <f t="shared" si="4"/>
        <v>MA_06_11_CO_IMG11_small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MA_06_11_CO_IMG11_zoom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c r="A21" s="12" t="str">
        <f t="shared" si="6"/>
        <v>IMG12</v>
      </c>
      <c r="B21" s="62" t="s">
        <v>190</v>
      </c>
      <c r="C21" s="20" t="str">
        <f t="shared" si="0"/>
        <v>Cuaderno de Estudio</v>
      </c>
      <c r="D21" s="63"/>
      <c r="E21" s="63"/>
      <c r="F21" s="13" t="str">
        <f t="shared" si="4"/>
        <v>MA_06_11_CO_IMG12_small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MA_06_11_CO_IMG12_zoom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c r="O21" s="2" t="str">
        <f>'Definición técnica de imagenes'!A33</f>
        <v>F11</v>
      </c>
    </row>
    <row r="22" spans="1:15" s="11" customFormat="1">
      <c r="A22" s="12" t="str">
        <f t="shared" si="6"/>
        <v>IMG13</v>
      </c>
      <c r="B22" s="62" t="s">
        <v>190</v>
      </c>
      <c r="C22" s="20" t="str">
        <f t="shared" si="0"/>
        <v>Cuaderno de Estudio</v>
      </c>
      <c r="D22" s="63"/>
      <c r="E22" s="63"/>
      <c r="F22" s="13" t="str">
        <f t="shared" si="4"/>
        <v>MA_06_11_CO_IMG13_small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MA_06_11_CO_IMG13_zoom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c r="A23" s="12" t="str">
        <f t="shared" si="6"/>
        <v>IMG14</v>
      </c>
      <c r="B23" s="62" t="s">
        <v>190</v>
      </c>
      <c r="C23" s="20" t="str">
        <f t="shared" si="0"/>
        <v>Cuaderno de Estudio</v>
      </c>
      <c r="D23" s="63"/>
      <c r="E23" s="63"/>
      <c r="F23" s="13" t="str">
        <f t="shared" si="4"/>
        <v>MA_06_11_CO_IMG14_small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MA_06_11_CO_IMG14_zoom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c r="A24" s="12" t="str">
        <f t="shared" si="6"/>
        <v>IMG15</v>
      </c>
      <c r="B24" s="62" t="s">
        <v>190</v>
      </c>
      <c r="C24" s="20" t="str">
        <f t="shared" si="0"/>
        <v>Cuaderno de Estudio</v>
      </c>
      <c r="D24" s="63"/>
      <c r="E24" s="63"/>
      <c r="F24" s="13" t="str">
        <f t="shared" si="4"/>
        <v>MA_06_11_CO_IMG15_small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MA_06_11_CO_IMG15_zoom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c r="A25" s="12" t="str">
        <f t="shared" si="6"/>
        <v>IMG16</v>
      </c>
      <c r="B25" s="62" t="s">
        <v>190</v>
      </c>
      <c r="C25" s="20" t="str">
        <f t="shared" si="0"/>
        <v>Cuaderno de Estudio</v>
      </c>
      <c r="D25" s="63"/>
      <c r="E25" s="63"/>
      <c r="F25" s="13" t="str">
        <f t="shared" si="4"/>
        <v>MA_06_11_CO_IMG16_small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MA_06_11_CO_IMG16_zoom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row>
    <row r="26" spans="1:15" s="11" customFormat="1">
      <c r="A26" s="12" t="str">
        <f t="shared" si="6"/>
        <v>IMG17</v>
      </c>
      <c r="B26" s="62" t="s">
        <v>190</v>
      </c>
      <c r="C26" s="20" t="str">
        <f t="shared" si="0"/>
        <v>Cuaderno de Estudio</v>
      </c>
      <c r="D26" s="63"/>
      <c r="E26" s="63"/>
      <c r="F26" s="13" t="str">
        <f t="shared" si="4"/>
        <v>MA_06_11_CO_IMG17_small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MA_06_11_CO_IMG17_zoom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row>
    <row r="27" spans="1:15" s="11" customFormat="1" ht="27">
      <c r="A27" s="12" t="str">
        <f t="shared" si="6"/>
        <v>IMG18</v>
      </c>
      <c r="B27" s="62" t="s">
        <v>193</v>
      </c>
      <c r="C27" s="20" t="str">
        <f t="shared" si="0"/>
        <v>Cuaderno de Estudio</v>
      </c>
      <c r="D27" s="63"/>
      <c r="E27" s="63"/>
      <c r="F27" s="13" t="str">
        <f t="shared" si="4"/>
        <v>MA_06_11_CO_IMG18_small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MA_06_11_CO_IMG18_zoom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78" t="s">
        <v>194</v>
      </c>
      <c r="K27" s="64" t="s">
        <v>195</v>
      </c>
      <c r="O27" s="2"/>
    </row>
    <row r="28" spans="1:15" s="11" customFormat="1">
      <c r="A28" s="12" t="str">
        <f t="shared" si="6"/>
        <v>IMG19</v>
      </c>
      <c r="B28" s="62" t="s">
        <v>190</v>
      </c>
      <c r="C28" s="20" t="str">
        <f t="shared" si="0"/>
        <v>Cuaderno de Estudio</v>
      </c>
      <c r="D28" s="63"/>
      <c r="E28" s="63"/>
      <c r="F28" s="13" t="str">
        <f t="shared" si="4"/>
        <v>MA_06_11_CO_IMG19_small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MA_06_11_CO_IMG19_zoom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row>
    <row r="29" spans="1:15" s="11" customFormat="1">
      <c r="A29" s="12" t="str">
        <f t="shared" si="6"/>
        <v>IMG20</v>
      </c>
      <c r="B29" s="62" t="s">
        <v>190</v>
      </c>
      <c r="C29" s="20" t="str">
        <f t="shared" si="0"/>
        <v>Cuaderno de Estudio</v>
      </c>
      <c r="D29" s="63"/>
      <c r="E29" s="63"/>
      <c r="F29" s="13" t="str">
        <f t="shared" si="4"/>
        <v>MA_06_11_CO_IMG20_small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MA_06_11_CO_IMG20_zoom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row>
    <row r="30" spans="1:15" s="11" customFormat="1">
      <c r="A30" s="12" t="str">
        <f t="shared" si="6"/>
        <v>IMG21</v>
      </c>
      <c r="B30" s="62" t="s">
        <v>190</v>
      </c>
      <c r="C30" s="20" t="str">
        <f t="shared" si="0"/>
        <v>Cuaderno de Estudio</v>
      </c>
      <c r="D30" s="63"/>
      <c r="E30" s="63"/>
      <c r="F30" s="13" t="str">
        <f t="shared" si="4"/>
        <v>MA_06_11_CO_IMG21_small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MA_06_11_CO_IMG21_zoom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row>
    <row r="31" spans="1:15" s="11" customFormat="1">
      <c r="A31" s="12" t="str">
        <f t="shared" si="6"/>
        <v>IMG22</v>
      </c>
      <c r="B31" s="62" t="s">
        <v>190</v>
      </c>
      <c r="C31" s="20" t="str">
        <f t="shared" si="0"/>
        <v>Cuaderno de Estudio</v>
      </c>
      <c r="D31" s="63"/>
      <c r="E31" s="63"/>
      <c r="F31" s="13" t="str">
        <f t="shared" si="4"/>
        <v>MA_06_11_CO_IMG22_small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MA_06_11_CO_IMG22_zoom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row>
    <row r="32" spans="1:15" s="11" customFormat="1">
      <c r="A32" s="12" t="str">
        <f t="shared" si="6"/>
        <v>IMG23</v>
      </c>
      <c r="B32" s="62" t="s">
        <v>190</v>
      </c>
      <c r="C32" s="20" t="str">
        <f t="shared" si="0"/>
        <v>Cuaderno de Estudio</v>
      </c>
      <c r="D32" s="63"/>
      <c r="E32" s="63"/>
      <c r="F32" s="13" t="str">
        <f t="shared" si="4"/>
        <v>MA_06_11_CO_IMG23_small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MA_06_11_CO_IMG23_zoom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s="64"/>
    </row>
    <row r="33" spans="1:15" s="11" customFormat="1">
      <c r="A33" s="12" t="str">
        <f t="shared" si="6"/>
        <v>IMG24</v>
      </c>
      <c r="B33" s="62" t="s">
        <v>190</v>
      </c>
      <c r="C33" s="20" t="str">
        <f t="shared" si="0"/>
        <v>Cuaderno de Estudio</v>
      </c>
      <c r="D33" s="63"/>
      <c r="E33" s="63"/>
      <c r="F33" s="13" t="str">
        <f t="shared" si="4"/>
        <v>MA_06_11_CO_IMG24_small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MA_06_11_CO_IMG24_zoom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row>
    <row r="34" spans="1:15" s="11" customFormat="1">
      <c r="A34" s="12" t="str">
        <f t="shared" si="6"/>
        <v>IMG25</v>
      </c>
      <c r="B34" s="62" t="s">
        <v>190</v>
      </c>
      <c r="C34" s="20" t="str">
        <f t="shared" si="0"/>
        <v>Cuaderno de Estudio</v>
      </c>
      <c r="D34" s="63"/>
      <c r="E34" s="63"/>
      <c r="F34" s="13" t="str">
        <f t="shared" si="4"/>
        <v>MA_06_11_CO_IMG25_small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MA_06_11_CO_IMG25_zoom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c r="K34" s="64"/>
      <c r="O34" s="2"/>
    </row>
    <row r="35" spans="1:15" s="11" customFormat="1">
      <c r="A35" s="12" t="str">
        <f t="shared" si="6"/>
        <v>IMG26</v>
      </c>
      <c r="B35" s="62" t="s">
        <v>190</v>
      </c>
      <c r="C35" s="20" t="str">
        <f t="shared" si="0"/>
        <v>Cuaderno de Estudio</v>
      </c>
      <c r="D35" s="63"/>
      <c r="E35" s="63"/>
      <c r="F35" s="13" t="str">
        <f t="shared" si="4"/>
        <v>MA_06_11_CO_IMG26_small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MA_06_11_CO_IMG26_zoom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s="65"/>
      <c r="O35" s="2"/>
    </row>
    <row r="36" spans="1:15" s="11" customFormat="1">
      <c r="A36" s="12" t="str">
        <f t="shared" si="6"/>
        <v>IMG27</v>
      </c>
      <c r="B36" s="62" t="s">
        <v>190</v>
      </c>
      <c r="C36" s="20" t="str">
        <f t="shared" si="0"/>
        <v>Cuaderno de Estudio</v>
      </c>
      <c r="D36" s="63"/>
      <c r="E36" s="63"/>
      <c r="F36" s="13" t="str">
        <f t="shared" si="4"/>
        <v>MA_06_11_CO_IMG27_small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MA_06_11_CO_IMG27_zoom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s="65"/>
      <c r="O36" s="2"/>
    </row>
    <row r="37" spans="1:15" s="11" customFormat="1">
      <c r="A37" s="12" t="str">
        <f t="shared" si="6"/>
        <v>IMG28</v>
      </c>
      <c r="B37" s="62" t="s">
        <v>190</v>
      </c>
      <c r="C37" s="20" t="str">
        <f t="shared" si="0"/>
        <v>Cuaderno de Estudio</v>
      </c>
      <c r="D37" s="63"/>
      <c r="E37" s="63"/>
      <c r="F37" s="13" t="str">
        <f t="shared" si="4"/>
        <v>MA_06_11_CO_IMG28_small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MA_06_11_CO_IMG28_zoom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c r="K37" s="65"/>
    </row>
    <row r="38" spans="1:15" s="11" customFormat="1">
      <c r="A38" s="12" t="str">
        <f t="shared" si="6"/>
        <v>IMG29</v>
      </c>
      <c r="B38" s="62" t="s">
        <v>190</v>
      </c>
      <c r="C38" s="20" t="str">
        <f t="shared" si="0"/>
        <v>Cuaderno de Estudio</v>
      </c>
      <c r="D38" s="63"/>
      <c r="E38" s="63"/>
      <c r="F38" s="13" t="str">
        <f t="shared" si="4"/>
        <v>MA_06_11_CO_IMG29_small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MA_06_11_CO_IMG29_zoom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c r="K38" s="65"/>
    </row>
    <row r="39" spans="1:15" s="11" customFormat="1">
      <c r="A39" s="12" t="str">
        <f t="shared" si="6"/>
        <v>IMG30</v>
      </c>
      <c r="B39" s="62" t="s">
        <v>190</v>
      </c>
      <c r="C39" s="20" t="str">
        <f t="shared" si="0"/>
        <v>Cuaderno de Estudio</v>
      </c>
      <c r="D39" s="63"/>
      <c r="E39" s="63"/>
      <c r="F39" s="13" t="str">
        <f t="shared" si="4"/>
        <v>MA_06_11_CO_IMG30_small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MA_06_11_CO_IMG30_zoom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s="65"/>
    </row>
    <row r="40" spans="1:15" s="11" customFormat="1">
      <c r="A40" s="12" t="str">
        <f t="shared" si="6"/>
        <v>IMG31</v>
      </c>
      <c r="B40" s="62" t="s">
        <v>190</v>
      </c>
      <c r="C40" s="20" t="str">
        <f t="shared" si="0"/>
        <v>Cuaderno de Estudio</v>
      </c>
      <c r="D40" s="63"/>
      <c r="E40" s="63"/>
      <c r="F40" s="13" t="str">
        <f t="shared" si="4"/>
        <v>MA_06_11_CO_IMG31_small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MA_06_11_CO_IMG31_zoom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c r="K40" s="65"/>
    </row>
    <row r="41" spans="1:15" s="11" customFormat="1">
      <c r="A41" s="12" t="str">
        <f t="shared" si="6"/>
        <v>IMG32</v>
      </c>
      <c r="B41" s="62" t="s">
        <v>190</v>
      </c>
      <c r="C41" s="20" t="str">
        <f t="shared" si="0"/>
        <v>Cuaderno de Estudio</v>
      </c>
      <c r="D41" s="63"/>
      <c r="E41" s="63"/>
      <c r="F41" s="13" t="str">
        <f t="shared" si="4"/>
        <v>MA_06_11_CO_IMG32_small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MA_06_11_CO_IMG32_zoom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c r="K41" s="65"/>
    </row>
    <row r="42" spans="1:15" s="11" customFormat="1">
      <c r="A42" s="12" t="str">
        <f t="shared" si="6"/>
        <v>IMG33</v>
      </c>
      <c r="B42" s="62" t="s">
        <v>190</v>
      </c>
      <c r="C42" s="20" t="str">
        <f t="shared" ref="C42:C73" si="7">IF(OR(B42&lt;&gt;"",J42&lt;&gt;""),IF($G$4="Recurso",CONCATENATE($G$4," ",$G$5),$G$4),"")</f>
        <v>Cuaderno de Estudio</v>
      </c>
      <c r="D42" s="63"/>
      <c r="E42" s="63"/>
      <c r="F42" s="13" t="str">
        <f t="shared" si="4"/>
        <v>MA_06_11_CO_IMG33_small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MA_06_11_CO_IMG33_zoom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3"/>
      <c r="K42" s="65"/>
    </row>
    <row r="43" spans="1:15" s="11" customFormat="1">
      <c r="A43" s="12" t="str">
        <f t="shared" si="6"/>
        <v>IMG34</v>
      </c>
      <c r="B43" s="62" t="s">
        <v>190</v>
      </c>
      <c r="C43" s="20" t="str">
        <f t="shared" si="7"/>
        <v>Cuaderno de Estudio</v>
      </c>
      <c r="D43" s="63"/>
      <c r="E43" s="63"/>
      <c r="F43" s="13" t="str">
        <f t="shared" si="4"/>
        <v>MA_06_11_CO_IMG34_small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MA_06_11_CO_IMG34_zoom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c r="K43" s="65"/>
    </row>
    <row r="44" spans="1:15" s="11" customFormat="1">
      <c r="A44" s="12" t="str">
        <f t="shared" si="6"/>
        <v>IMG35</v>
      </c>
      <c r="B44" s="62" t="s">
        <v>190</v>
      </c>
      <c r="C44" s="20" t="str">
        <f t="shared" si="7"/>
        <v>Cuaderno de Estudio</v>
      </c>
      <c r="D44" s="63"/>
      <c r="E44" s="63"/>
      <c r="F44" s="13" t="str">
        <f t="shared" si="4"/>
        <v>MA_06_11_CO_IMG35_small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MA_06_11_CO_IMG35_zoom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3"/>
      <c r="K44" s="65"/>
    </row>
    <row r="45" spans="1:15" s="11" customFormat="1" ht="28" customHeight="1">
      <c r="A45" s="12" t="str">
        <f t="shared" si="6"/>
        <v>IMG36</v>
      </c>
      <c r="B45" s="62" t="s">
        <v>193</v>
      </c>
      <c r="C45" s="20" t="str">
        <f t="shared" si="7"/>
        <v>Cuaderno de Estudio</v>
      </c>
      <c r="D45" s="63"/>
      <c r="E45" s="63"/>
      <c r="F45" s="13" t="str">
        <f t="shared" si="4"/>
        <v>MA_06_11_CO_IMG36_small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MA_06_11_CO_IMG36_zoom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79" t="s">
        <v>196</v>
      </c>
      <c r="K45" s="65" t="s">
        <v>197</v>
      </c>
    </row>
    <row r="46" spans="1:15" s="11" customFormat="1">
      <c r="A46" s="12" t="str">
        <f t="shared" si="6"/>
        <v>IMG37</v>
      </c>
      <c r="B46" s="62" t="s">
        <v>190</v>
      </c>
      <c r="C46" s="20" t="str">
        <f t="shared" si="7"/>
        <v>Cuaderno de Estudio</v>
      </c>
      <c r="D46" s="63"/>
      <c r="E46" s="63"/>
      <c r="F46" s="13" t="str">
        <f t="shared" si="4"/>
        <v>MA_06_11_CO_IMG37_small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MA_06_11_CO_IMG37_zoom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63"/>
      <c r="K46" s="65"/>
    </row>
    <row r="47" spans="1:15" s="11" customFormat="1">
      <c r="A47" s="12" t="str">
        <f t="shared" si="6"/>
        <v>IMG38</v>
      </c>
      <c r="B47" s="62" t="s">
        <v>190</v>
      </c>
      <c r="C47" s="20" t="str">
        <f t="shared" si="7"/>
        <v>Cuaderno de Estudio</v>
      </c>
      <c r="D47" s="63"/>
      <c r="E47" s="63"/>
      <c r="F47" s="13" t="str">
        <f t="shared" si="4"/>
        <v>MA_06_11_CO_IMG38_small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MA_06_11_CO_IMG38_zoom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63"/>
      <c r="K47" s="65"/>
    </row>
    <row r="48" spans="1:15" s="11" customFormat="1">
      <c r="A48" s="12" t="str">
        <f t="shared" si="6"/>
        <v>IMG39</v>
      </c>
      <c r="B48" s="62" t="s">
        <v>190</v>
      </c>
      <c r="C48" s="20" t="str">
        <f t="shared" si="7"/>
        <v>Cuaderno de Estudio</v>
      </c>
      <c r="D48" s="63"/>
      <c r="E48" s="63"/>
      <c r="F48" s="13" t="str">
        <f t="shared" si="4"/>
        <v>MA_06_11_CO_IMG39_small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MA_06_11_CO_IMG39_zoom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63"/>
      <c r="K48" s="65"/>
    </row>
    <row r="49" spans="1:11" s="11" customFormat="1">
      <c r="A49" s="12" t="str">
        <f t="shared" si="6"/>
        <v>IMG40</v>
      </c>
      <c r="B49" s="62" t="s">
        <v>190</v>
      </c>
      <c r="C49" s="20" t="str">
        <f t="shared" si="7"/>
        <v>Cuaderno de Estudio</v>
      </c>
      <c r="D49" s="63"/>
      <c r="E49" s="63"/>
      <c r="F49" s="13" t="str">
        <f t="shared" si="4"/>
        <v>MA_06_11_CO_IMG40_small</v>
      </c>
      <c r="G49" s="13" t="str">
        <f ca="1">IF($F49&lt;&gt;"",IF($G$4="Recurso",VLOOKUP($E49,OFFSET('Definición técnica de imagenes'!$A$1,MATCH($G$5,'Definición técnica de imagenes'!$A$1:$A$104,0)-1,1,COUNTIF('Definición técnica de imagenes'!$A$3:$A$102,$G$5),5),5,FALSE),'Definición técnica de imagenes'!$F$16),"")</f>
        <v>526 x 370 px</v>
      </c>
      <c r="H49" s="13" t="str">
        <f t="shared" ca="1" si="5"/>
        <v>MA_06_11_CO_IMG40_zoom</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600 px</v>
      </c>
      <c r="J49" s="63"/>
      <c r="K49" s="65"/>
    </row>
    <row r="50" spans="1:11" s="11" customFormat="1" ht="15">
      <c r="A50" s="12" t="str">
        <f t="shared" si="6"/>
        <v>IMG41</v>
      </c>
      <c r="B50" s="62" t="s">
        <v>192</v>
      </c>
      <c r="C50" s="20" t="str">
        <f t="shared" si="7"/>
        <v>Cuaderno de Estudio</v>
      </c>
      <c r="D50" s="63"/>
      <c r="E50" s="63"/>
      <c r="F50" s="13" t="str">
        <f t="shared" si="4"/>
        <v>MA_06_11_CO_IMG41_small</v>
      </c>
      <c r="G50" s="13" t="str">
        <f ca="1">IF($F50&lt;&gt;"",IF($G$4="Recurso",VLOOKUP($E50,OFFSET('Definición técnica de imagenes'!$A$1,MATCH($G$5,'Definición técnica de imagenes'!$A$1:$A$104,0)-1,1,COUNTIF('Definición técnica de imagenes'!$A$3:$A$102,$G$5),5),5,FALSE),'Definición técnica de imagenes'!$F$16),"")</f>
        <v>526 x 370 px</v>
      </c>
      <c r="H50" s="13" t="str">
        <f t="shared" ca="1" si="5"/>
        <v>MA_06_11_CO_IMG41_zoom</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600 px</v>
      </c>
      <c r="J50" s="111">
        <v>314803037</v>
      </c>
      <c r="K50" s="65"/>
    </row>
    <row r="51" spans="1:11" s="11" customFormat="1">
      <c r="A51" s="12" t="str">
        <f t="shared" ref="A51:A82" si="8">IF(OR(B51&lt;&gt;"",J51&lt;&gt;""),CONCATENATE(LEFT(A50,3),IF(MID(A50,4,2)+1&lt;10,CONCATENATE("0",MID(A50,4,2)+1),MID(A50,4,2)+1)),"")</f>
        <v>IMG42</v>
      </c>
      <c r="B51" s="62" t="s">
        <v>190</v>
      </c>
      <c r="C51" s="20" t="str">
        <f t="shared" si="7"/>
        <v>Cuaderno de Estudio</v>
      </c>
      <c r="D51" s="63"/>
      <c r="E51" s="63"/>
      <c r="F51" s="13" t="str">
        <f t="shared" si="4"/>
        <v>MA_06_11_CO_IMG42_small</v>
      </c>
      <c r="G51" s="13" t="str">
        <f ca="1">IF($F51&lt;&gt;"",IF($G$4="Recurso",VLOOKUP($E51,OFFSET('Definición técnica de imagenes'!$A$1,MATCH($G$5,'Definición técnica de imagenes'!$A$1:$A$104,0)-1,1,COUNTIF('Definición técnica de imagenes'!$A$3:$A$102,$G$5),5),5,FALSE),'Definición técnica de imagenes'!$F$16),"")</f>
        <v>526 x 370 px</v>
      </c>
      <c r="H51" s="13" t="str">
        <f t="shared" ca="1" si="5"/>
        <v>MA_06_11_CO_IMG42_zoom</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600 px</v>
      </c>
      <c r="J51" s="63"/>
      <c r="K51" s="65"/>
    </row>
    <row r="52" spans="1:11" s="11" customFormat="1">
      <c r="A52" s="12" t="str">
        <f t="shared" si="8"/>
        <v>IMG43</v>
      </c>
      <c r="B52" s="62" t="s">
        <v>190</v>
      </c>
      <c r="C52" s="20" t="str">
        <f t="shared" si="7"/>
        <v>Cuaderno de Estudio</v>
      </c>
      <c r="D52" s="63"/>
      <c r="E52" s="63"/>
      <c r="F52" s="13" t="str">
        <f t="shared" si="4"/>
        <v>MA_06_11_CO_IMG43_small</v>
      </c>
      <c r="G52" s="13" t="str">
        <f ca="1">IF($F52&lt;&gt;"",IF($G$4="Recurso",VLOOKUP($E52,OFFSET('Definición técnica de imagenes'!$A$1,MATCH($G$5,'Definición técnica de imagenes'!$A$1:$A$104,0)-1,1,COUNTIF('Definición técnica de imagenes'!$A$3:$A$102,$G$5),5),5,FALSE),'Definición técnica de imagenes'!$F$16),"")</f>
        <v>526 x 370 px</v>
      </c>
      <c r="H52" s="13" t="str">
        <f t="shared" ca="1" si="5"/>
        <v>MA_06_11_CO_IMG43_zoom</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800 x 600 px</v>
      </c>
      <c r="J52" s="63"/>
      <c r="K52" s="65"/>
    </row>
    <row r="53" spans="1:11" s="11" customFormat="1">
      <c r="A53" s="12" t="str">
        <f t="shared" si="8"/>
        <v>IMG44</v>
      </c>
      <c r="B53" s="62" t="s">
        <v>190</v>
      </c>
      <c r="C53" s="20" t="str">
        <f t="shared" si="7"/>
        <v>Cuaderno de Estudio</v>
      </c>
      <c r="D53" s="63"/>
      <c r="E53" s="63"/>
      <c r="F53" s="13" t="str">
        <f t="shared" si="4"/>
        <v>MA_06_11_CO_IMG44_small</v>
      </c>
      <c r="G53" s="13" t="str">
        <f ca="1">IF($F53&lt;&gt;"",IF($G$4="Recurso",VLOOKUP($E53,OFFSET('Definición técnica de imagenes'!$A$1,MATCH($G$5,'Definición técnica de imagenes'!$A$1:$A$104,0)-1,1,COUNTIF('Definición técnica de imagenes'!$A$3:$A$102,$G$5),5),5,FALSE),'Definición técnica de imagenes'!$F$16),"")</f>
        <v>526 x 370 px</v>
      </c>
      <c r="H53" s="13" t="str">
        <f t="shared" ca="1" si="5"/>
        <v>MA_06_11_CO_IMG44_zoom</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800 x 600 px</v>
      </c>
      <c r="J53" s="63"/>
      <c r="K53" s="65"/>
    </row>
    <row r="54" spans="1:11" s="11" customFormat="1">
      <c r="A54" s="12" t="str">
        <f t="shared" si="8"/>
        <v>IMG45</v>
      </c>
      <c r="B54" s="62" t="s">
        <v>190</v>
      </c>
      <c r="C54" s="20" t="str">
        <f t="shared" si="7"/>
        <v>Cuaderno de Estudio</v>
      </c>
      <c r="D54" s="63"/>
      <c r="E54" s="63"/>
      <c r="F54" s="13" t="str">
        <f t="shared" si="4"/>
        <v>MA_06_11_CO_IMG45_small</v>
      </c>
      <c r="G54" s="13" t="str">
        <f ca="1">IF($F54&lt;&gt;"",IF($G$4="Recurso",VLOOKUP($E54,OFFSET('Definición técnica de imagenes'!$A$1,MATCH($G$5,'Definición técnica de imagenes'!$A$1:$A$104,0)-1,1,COUNTIF('Definición técnica de imagenes'!$A$3:$A$102,$G$5),5),5,FALSE),'Definición técnica de imagenes'!$F$16),"")</f>
        <v>526 x 370 px</v>
      </c>
      <c r="H54" s="13" t="str">
        <f t="shared" ca="1" si="5"/>
        <v>MA_06_11_CO_IMG45_zoom</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800 x 600 px</v>
      </c>
      <c r="J54" s="63"/>
      <c r="K54" s="65"/>
    </row>
    <row r="55" spans="1:11" s="11" customFormat="1">
      <c r="A55" s="12" t="str">
        <f t="shared" si="8"/>
        <v>IMG46</v>
      </c>
      <c r="B55" s="62" t="s">
        <v>190</v>
      </c>
      <c r="C55" s="20" t="str">
        <f t="shared" si="7"/>
        <v>Cuaderno de Estudio</v>
      </c>
      <c r="D55" s="63"/>
      <c r="E55" s="63"/>
      <c r="F55" s="13" t="str">
        <f t="shared" si="4"/>
        <v>MA_06_11_CO_IMG46_small</v>
      </c>
      <c r="G55" s="13" t="str">
        <f ca="1">IF($F55&lt;&gt;"",IF($G$4="Recurso",VLOOKUP($E55,OFFSET('Definición técnica de imagenes'!$A$1,MATCH($G$5,'Definición técnica de imagenes'!$A$1:$A$104,0)-1,1,COUNTIF('Definición técnica de imagenes'!$A$3:$A$102,$G$5),5),5,FALSE),'Definición técnica de imagenes'!$F$16),"")</f>
        <v>526 x 370 px</v>
      </c>
      <c r="H55" s="13" t="str">
        <f t="shared" ca="1" si="5"/>
        <v>MA_06_11_CO_IMG46_zoom</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800 x 600 px</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5" t="s">
        <v>38</v>
      </c>
      <c r="B1" s="96"/>
      <c r="C1" s="96"/>
      <c r="D1" s="96"/>
      <c r="E1" s="96"/>
      <c r="F1" s="97"/>
    </row>
    <row r="2" spans="1:11">
      <c r="A2" s="30" t="s">
        <v>42</v>
      </c>
      <c r="B2" s="31"/>
      <c r="C2" s="98" t="s">
        <v>13</v>
      </c>
      <c r="D2" s="99"/>
      <c r="E2" s="100"/>
      <c r="F2" s="32"/>
    </row>
    <row r="3" spans="1:11" ht="60">
      <c r="A3" s="33" t="s">
        <v>43</v>
      </c>
      <c r="B3" s="31"/>
      <c r="C3" s="104" t="s">
        <v>14</v>
      </c>
      <c r="D3" s="105"/>
      <c r="E3" s="106"/>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7" t="str">
        <f>CONCATENATE(H21,"_",I21,"_",J21,"_CO")</f>
        <v>LE_07_04_CO</v>
      </c>
      <c r="E5" s="108"/>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3" t="str">
        <f>CONCATENATE("SolicitudGrafica_",D5,".xls")</f>
        <v>SolicitudGrafica_LE_07_04_CO.xls</v>
      </c>
      <c r="E7" s="93"/>
      <c r="F7" s="94"/>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5" t="s">
        <v>41</v>
      </c>
      <c r="B13" s="96"/>
      <c r="C13" s="96"/>
      <c r="D13" s="96"/>
      <c r="E13" s="96"/>
      <c r="F13" s="97"/>
      <c r="I13" s="22" t="s">
        <v>33</v>
      </c>
      <c r="J13" s="22">
        <v>10</v>
      </c>
      <c r="K13" s="22">
        <v>10</v>
      </c>
    </row>
    <row r="14" spans="1:11" ht="16" thickBot="1">
      <c r="A14" s="33"/>
      <c r="B14" s="31"/>
      <c r="C14" s="31"/>
      <c r="D14" s="31"/>
      <c r="E14" s="31"/>
      <c r="F14" s="32"/>
      <c r="I14" s="22" t="s">
        <v>34</v>
      </c>
      <c r="J14" s="22">
        <v>11</v>
      </c>
      <c r="K14" s="22">
        <v>11</v>
      </c>
    </row>
    <row r="15" spans="1:11">
      <c r="A15" s="30" t="s">
        <v>46</v>
      </c>
      <c r="B15" s="31"/>
      <c r="C15" s="98" t="s">
        <v>49</v>
      </c>
      <c r="D15" s="99"/>
      <c r="E15" s="99"/>
      <c r="F15" s="100"/>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1" t="str">
        <f>CONCATENATE(H21,"_",I21,"_",J21,"_",K45)</f>
        <v>LE_07_04_REC10</v>
      </c>
      <c r="E17" s="102"/>
      <c r="F17" s="103"/>
      <c r="J17" s="22">
        <v>14</v>
      </c>
      <c r="K17" s="22">
        <v>14</v>
      </c>
    </row>
    <row r="18" spans="1:11" ht="76" thickBot="1">
      <c r="A18" s="33" t="s">
        <v>48</v>
      </c>
      <c r="B18" s="31"/>
      <c r="C18" s="59" t="s">
        <v>120</v>
      </c>
      <c r="D18" s="93" t="str">
        <f>CONCATENATE("SolicitudGrafica_",D17,".xls")</f>
        <v>SolicitudGrafica_LE_07_04_REC10.xls</v>
      </c>
      <c r="E18" s="93"/>
      <c r="F18" s="94"/>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10" t="s">
        <v>56</v>
      </c>
      <c r="B1" s="110" t="s">
        <v>149</v>
      </c>
      <c r="C1" s="110" t="s">
        <v>63</v>
      </c>
      <c r="D1" s="110" t="s">
        <v>64</v>
      </c>
      <c r="E1" s="110" t="s">
        <v>5</v>
      </c>
      <c r="F1" s="110" t="s">
        <v>65</v>
      </c>
      <c r="G1" s="110" t="s">
        <v>66</v>
      </c>
      <c r="H1" s="109" t="s">
        <v>68</v>
      </c>
      <c r="I1" s="109"/>
    </row>
    <row r="2" spans="1:10">
      <c r="A2" s="110"/>
      <c r="B2" s="110"/>
      <c r="C2" s="110"/>
      <c r="D2" s="110"/>
      <c r="E2" s="110"/>
      <c r="F2" s="110"/>
      <c r="G2" s="110"/>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2016-01-02T14:33:40Z</dcterms:modified>
</cp:coreProperties>
</file>