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A10" i="1"/>
  <c r="A11" i="1"/>
  <c r="A12" i="1"/>
  <c r="A13" i="1"/>
  <c r="A14" i="1"/>
  <c r="A15" i="1"/>
  <c r="A16" i="1"/>
  <c r="A17" i="1"/>
  <c r="A18" i="1"/>
  <c r="A19" i="1"/>
  <c r="A20" i="1"/>
  <c r="A21" i="1"/>
  <c r="A22" i="1"/>
  <c r="A23" i="1"/>
  <c r="A24" i="1"/>
  <c r="A25" i="1"/>
  <c r="A26" i="1"/>
  <c r="A27" i="1"/>
  <c r="A28" i="1"/>
  <c r="A29"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<sst xmlns="http://schemas.openxmlformats.org/spreadsheetml/2006/main" count="378" uniqueCount="193">
  <si>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</si>
  <si>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</si>
  <si>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</si>
  <si>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</si>
  <si>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</si>
  <si>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</si>
  <si>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</si>
  <si>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</si>
  <si>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</si>
  <si>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</si>
  <si>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</si>
  <si>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</si>
  <si>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</si>
  <si>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</si>
  <si>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</si>
  <si>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</si>
  <si>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</si>
  <si>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</si>
  <si>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</si>
  <si>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</si>
  <si>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</si>
  <si>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</si>
  <si>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</si>
  <si>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</si>
  <si>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</si>
  <si>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</si>
  <si>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</si>
  <si>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</si>
  <si>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</si>
  <si>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</si>
  <si>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</si>
  <si>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</si>
  <si>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</si>
  <si>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</si>
  <si>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</si>
  <si>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</si>
  <si>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</si>
  <si>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</si>
  <si>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</si>
  <si>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</si>
  <si>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</si>
  <si>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</si>
  <si>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</si>
  <si>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</si>
  <si>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</si>
  <si>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</si>
  <si>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</si>
  <si>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</si>
  <si>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</si>
  <si>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</si>
  <si>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</si>
  <si>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</si>
  <si>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</si>
  <si>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</si>
  <si>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</si>
  <si>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</si>
  <si>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</si>
  <si>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</si>
  <si>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</si>
  <si>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</si>
  <si>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</si>
  <si>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</si>
  <si>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</si>
  <si>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</si>
  <si>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</si>
  <si>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</si>
  <si>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</si>
  <si>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</si>
  <si>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</si>
  <si>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</si>
  <si>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</si>
  <si>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</si>
  <si>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</si>
  <si>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</si>
  <si>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</si>
  <si>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</si>
  <si>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</si>
  <si>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</si>
  <si>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</si>
  <si>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</si>
  <si>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</si>
  <si>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</si>
  <si>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</si>
  <si>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</si>
  <si>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</si>
  <si>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</si>
  <si>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</si>
  <si>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</si>
  <si>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</si>
  <si>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</si>
  <si>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</si>
  <si>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</si>
  <si>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</si>
  <si>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</si>
  <si>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</si>
  <si>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</si>
  <si>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</si>
  <si>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</si>
  <si>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</si>
  <si>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</si>
  <si>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</si>
  <si>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</si>
  <si>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</si>
  <si>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</si>
  <si>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</si>
  <si>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</si>
  <si>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</si>
  <si>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</si>
  <si>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</si>
  <si>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</si>
  <si>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</si>
  <si>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</si>
  <si>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</si>
  <si>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</si>
  <si>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</si>
  <si>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</si>
  <si>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</si>
  <si>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</si>
  <si>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</si>
  <si>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</si>
  <si>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</si>
  <si>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</si>
  <si>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</si>
  <si>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</si>
  <si>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</si>
  <si>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</si>
  <si>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</si>
  <si>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</si>
  <si>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</si>
  <si>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</si>
  <si>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</si>
  <si>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</si>
  <si>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</si>
  <si>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</si>
  <si>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</si>
  <si>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</si>
  <si>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</si>
  <si>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</si>
  <si>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</si>
  <si>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</si>
  <si>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</si>
  <si>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</si>
  <si>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</si>
  <si>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</si>
  <si>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</si>
  <si>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</si>
  <si>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</si>
  <si>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</si>
  <si>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</si>
  <si>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</si>
  <si>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</si>
  <si>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</si>
  <si>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</si>
  <si>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</si>
  <si>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</si>
  <si>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</si>
  <si>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</si>
  <si>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</si>
  <si>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</si>
  <si>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</si>
  <si>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</si>
  <si>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</si>
  <si>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</si>
  <si>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</si>
  <si>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</si>
  <si>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</si>
  <si>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</si>
  <si>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</si>
  <si>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</si>
  <si>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</si>
  <si>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</si>
  <si>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</si>
  <si>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</si>
  <si>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</si>
  <si>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</si>
  <si>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</si>
  <si>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</si>
  <si>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</si>
  <si>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</si>
  <si>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</si>
  <si>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</si>
  <si>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</si>
  <si>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</si>
  <si>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</si>
  <si>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</si>
  <si>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</si>
  <si>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</si>
  <si>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</si>
  <si>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polígonos y la circunferencia</t>
  </si>
  <si>
    <t>Ver archivo anexo</t>
  </si>
  <si>
    <t>MA_06_11_CO_REC90</t>
  </si>
  <si>
    <t>Poner sobre la imagen un pentágono regular</t>
  </si>
  <si>
    <t>Poner en la imagen un hexágono regular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</si>
</sst>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10</xdr:col>
      <xdr:colOff>232833</xdr:colOff>
      <xdr:row>10</xdr:row>
      <xdr:rowOff>391583</xdr:rowOff>
    </xdr:from>
    <xdr:to>
      <xdr:col>10</xdr:col>
      <xdr:colOff>2206625</xdr:colOff>
      <xdr:row>10</xdr:row>
      <xdr:rowOff>2238586</xdr:rowOff>
    </xdr:to>
    <xdr:grpSp>
      <xdr:nvGrpSpPr>
        <xdr:cNvPr id="2" name="Agrupar 1"/>
        <xdr:cNvGrpSpPr/>
      </xdr:nvGrpSpPr>
      <xdr:grpSpPr>
        <a:xfrm>
          <a:off x="16584083" y="2772833"/>
          <a:ext cx="1973792" cy="1847003"/>
          <a:chOff x="0" y="0"/>
          <a:chExt cx="2397125" cy="2249170"/>
        </a:xfrm>
      </xdr:grpSpPr>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97125" cy="2249170"/>
          </a:xfrm>
          <a:prstGeom prst="rect">
            <a:avLst/>
          </a:prstGeom>
          <a:noFill/>
          <a:ln>
            <a:noFill/>
          </a:ln>
          <a:extLst>
            <a:ext uri="{FAA26D3D-D897-4be2-8F04-BA451C77F1D7}">
              <ma14:placeholderFlag xmlns:ma14="http://schemas.microsoft.com/office/mac/drawingml/2011/main"/>
            </a:ext>
          </a:extLst>
        </xdr:spPr>
      </xdr:pic>
      <xdr:sp macro="" textlink="">
        <xdr:nvSpPr>
          <xdr:cNvPr id="4" name="Pentágono regular 3"/>
          <xdr:cNvSpPr/>
        </xdr:nvSpPr>
        <xdr:spPr>
          <a:xfrm>
            <a:off x="568960" y="497840"/>
            <a:ext cx="685800" cy="685800"/>
          </a:xfrm>
          <a:prstGeom prst="pentagon">
            <a:avLst/>
          </a:prstGeom>
          <a:solidFill>
            <a:schemeClr val="accent6">
              <a:lumMod val="75000"/>
            </a:schemeClr>
          </a:solidFill>
          <a:ln>
            <a:solidFill>
              <a:schemeClr val="accent6"/>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grpSp>
    <xdr:clientData/>
  </xdr:twoCellAnchor>
  <xdr:twoCellAnchor>
    <xdr:from>
      <xdr:col>10</xdr:col>
      <xdr:colOff>158750</xdr:colOff>
      <xdr:row>16</xdr:row>
      <xdr:rowOff>105832</xdr:rowOff>
    </xdr:from>
    <xdr:to>
      <xdr:col>10</xdr:col>
      <xdr:colOff>2066502</xdr:colOff>
      <xdr:row>17</xdr:row>
      <xdr:rowOff>2539</xdr:rowOff>
    </xdr:to>
    <xdr:grpSp>
      <xdr:nvGrpSpPr>
        <xdr:cNvPr id="5" name="Agrupar 4"/>
        <xdr:cNvGrpSpPr/>
      </xdr:nvGrpSpPr>
      <xdr:grpSpPr>
        <a:xfrm>
          <a:off x="16510000" y="5852582"/>
          <a:ext cx="1907752" cy="1357207"/>
          <a:chOff x="0" y="0"/>
          <a:chExt cx="2553335" cy="1812290"/>
        </a:xfrm>
      </xdr:grpSpPr>
      <xdr:pic>
        <xdr:nvPicPr>
          <xdr:cNvPr id="6" name="Imagen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553335" cy="1812290"/>
          </a:xfrm>
          <a:prstGeom prst="rect">
            <a:avLst/>
          </a:prstGeom>
          <a:noFill/>
          <a:ln>
            <a:noFill/>
          </a:ln>
          <a:extLst>
            <a:ext uri="{FAA26D3D-D897-4be2-8F04-BA451C77F1D7}">
              <ma14:placeholderFlag xmlns:ma14="http://schemas.microsoft.com/office/mac/drawingml/2011/main"/>
            </a:ext>
          </a:extLst>
        </xdr:spPr>
      </xdr:pic>
      <xdr:sp macro="" textlink="">
        <xdr:nvSpPr>
          <xdr:cNvPr id="7" name="Hexágono 6"/>
          <xdr:cNvSpPr/>
        </xdr:nvSpPr>
        <xdr:spPr>
          <a:xfrm>
            <a:off x="454025" y="326390"/>
            <a:ext cx="914400" cy="800100"/>
          </a:xfrm>
          <a:prstGeom prst="hexagon">
            <a:avLst/>
          </a:prstGeom>
          <a:solidFill>
            <a:schemeClr val="accent6"/>
          </a:solidFill>
          <a:ln>
            <a:solidFill>
              <a:schemeClr val="accent6"/>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8" activePane="bottomLeft" state="frozen"/>
      <selection pane="bottomLeft" activeCell="K30" sqref="K3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F7</v>
      </c>
    </row>
    <row r="2" spans="1:16" ht="20" customHeight="1">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9" customHeight="1">
      <c r="A3" s="1"/>
      <c r="B3" s="4" t="s">
        <v>8</v>
      </c>
      <c r="C3" s="88">
        <v>6</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29" customHeight="1">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90" t="s">
        <v>187</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2360975</v>
      </c>
      <c r="C10" s="20" t="str">
        <f t="shared" ref="C10:C41" si="0">IF(OR(B10&lt;&gt;"",J10&lt;&gt;""),IF($G$4="Recurso",CONCATENATE($G$4," ",$G$5),$G$4),"")</f>
        <v>Recurso F7</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98" customHeight="1">
      <c r="A11" s="12" t="str">
        <f t="shared" ref="A11:A18" si="3">IF(OR(B11&lt;&gt;"",J11&lt;&gt;""),CONCATENATE(LEFT(A10,3),IF(MID(A10,4,2)+1&lt;10,CONCATENATE("0",MID(A10,4,2)+1))),"")</f>
        <v>IMG02</v>
      </c>
      <c r="B11" s="62">
        <v>285962000</v>
      </c>
      <c r="C11" s="20" t="str">
        <f t="shared" si="0"/>
        <v>Recurso F7</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191</v>
      </c>
      <c r="K11" s="65"/>
      <c r="O11" s="2" t="str">
        <f>'Definición técnica de imagenes'!A13</f>
        <v>M101</v>
      </c>
    </row>
    <row r="12" spans="1:16" s="11" customFormat="1">
      <c r="A12" s="12" t="str">
        <f t="shared" si="3"/>
        <v>IMG03</v>
      </c>
      <c r="B12" s="62" t="s">
        <v>189</v>
      </c>
      <c r="C12" s="20" t="str">
        <f t="shared" si="0"/>
        <v>Recurso F7</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t="s">
        <v>189</v>
      </c>
      <c r="C13" s="20" t="str">
        <f t="shared" si="0"/>
        <v>Recurso F7</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IMG05</v>
      </c>
      <c r="B14" s="62" t="s">
        <v>189</v>
      </c>
      <c r="C14" s="20" t="str">
        <f t="shared" si="0"/>
        <v>Recurso F7</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t="s">
        <v>189</v>
      </c>
      <c r="C15" s="20" t="str">
        <f t="shared" si="0"/>
        <v>Recurso F7</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c r="A16" s="12" t="str">
        <f t="shared" si="3"/>
        <v>IMG07</v>
      </c>
      <c r="B16" s="62" t="s">
        <v>189</v>
      </c>
      <c r="C16" s="20" t="str">
        <f t="shared" si="0"/>
        <v>Recurso F7</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115" customHeight="1">
      <c r="A17" s="12" t="str">
        <f t="shared" si="3"/>
        <v>IMG08</v>
      </c>
      <c r="B17" s="62">
        <v>170031842</v>
      </c>
      <c r="C17" s="20" t="str">
        <f t="shared" si="0"/>
        <v>Recurso F7</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192</v>
      </c>
      <c r="K17" s="66"/>
      <c r="O17" s="2" t="str">
        <f>'Definición técnica de imagenes'!A27</f>
        <v>F7B</v>
      </c>
    </row>
    <row r="18" spans="1:15" s="11" customFormat="1">
      <c r="A18" s="12" t="str">
        <f t="shared" si="3"/>
        <v>IMG09</v>
      </c>
      <c r="B18" s="62" t="s">
        <v>189</v>
      </c>
      <c r="C18" s="20" t="str">
        <f t="shared" si="0"/>
        <v>Recurso F7</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c r="A19" s="12" t="str">
        <f t="shared" ref="A19:A50" si="6">IF(OR(B19&lt;&gt;"",J19&lt;&gt;""),CONCATENATE(LEFT(A18,3),IF(MID(A18,4,2)+1&lt;10,CONCATENATE("0",MID(A18,4,2)+1),MID(A18,4,2)+1)),"")</f>
        <v>IMG10</v>
      </c>
      <c r="B19" s="62" t="s">
        <v>189</v>
      </c>
      <c r="C19" s="20" t="str">
        <f t="shared" si="0"/>
        <v>Recurso F7</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c r="A20" s="12" t="str">
        <f t="shared" si="6"/>
        <v>IMG11</v>
      </c>
      <c r="B20" s="62" t="s">
        <v>189</v>
      </c>
      <c r="C20" s="20" t="str">
        <f t="shared" si="0"/>
        <v>Recurso F7</v>
      </c>
      <c r="D20" s="63"/>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c r="O20" s="2" t="str">
        <f>'Definición técnica de imagenes'!A32</f>
        <v>F10B</v>
      </c>
    </row>
    <row r="21" spans="1:15" s="11" customFormat="1">
      <c r="A21" s="12" t="str">
        <f t="shared" si="6"/>
        <v>IMG12</v>
      </c>
      <c r="B21" s="62" t="s">
        <v>189</v>
      </c>
      <c r="C21" s="20" t="str">
        <f t="shared" si="0"/>
        <v>Recurso F7</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c r="O21" s="2" t="str">
        <f>'Definición técnica de imagenes'!A33</f>
        <v>F11</v>
      </c>
    </row>
    <row r="22" spans="1:15" s="11" customFormat="1">
      <c r="A22" s="12" t="str">
        <f t="shared" si="6"/>
        <v>IMG13</v>
      </c>
      <c r="B22" s="62" t="s">
        <v>189</v>
      </c>
      <c r="C22" s="20" t="str">
        <f t="shared" si="0"/>
        <v>Recurso F7</v>
      </c>
      <c r="D22" s="63"/>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c r="K22" s="69"/>
      <c r="O22" s="2" t="str">
        <f>'Definición técnica de imagenes'!A34</f>
        <v>F12</v>
      </c>
    </row>
    <row r="23" spans="1:15" s="11" customFormat="1" ht="15">
      <c r="A23" s="12" t="str">
        <f t="shared" si="6"/>
        <v>IMG14</v>
      </c>
      <c r="B23" s="78">
        <v>250785562</v>
      </c>
      <c r="C23" s="20" t="str">
        <f t="shared" si="0"/>
        <v>Recurso F7</v>
      </c>
      <c r="D23" s="63"/>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c r="O23" s="2" t="str">
        <f>'Definición técnica de imagenes'!A35</f>
        <v>F13</v>
      </c>
    </row>
    <row r="24" spans="1:15" s="11" customFormat="1">
      <c r="A24" s="12" t="str">
        <f t="shared" si="6"/>
        <v>IMG15</v>
      </c>
      <c r="B24" s="62">
        <v>204681136</v>
      </c>
      <c r="C24" s="20" t="str">
        <f t="shared" si="0"/>
        <v>Recurso F7</v>
      </c>
      <c r="D24" s="63"/>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5"/>
      <c r="O24" s="2" t="str">
        <f>'Definición técnica de imagenes'!A37</f>
        <v>F13B</v>
      </c>
    </row>
    <row r="25" spans="1:15" s="11" customFormat="1">
      <c r="A25" s="12" t="str">
        <f t="shared" si="6"/>
        <v>IMG16</v>
      </c>
      <c r="B25" s="62" t="s">
        <v>189</v>
      </c>
      <c r="C25" s="20" t="str">
        <f t="shared" si="0"/>
        <v>Recurso F7</v>
      </c>
      <c r="D25" s="63"/>
      <c r="E25" s="63"/>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c r="K25" s="64"/>
    </row>
    <row r="26" spans="1:15" s="11" customFormat="1">
      <c r="A26" s="12" t="str">
        <f t="shared" si="6"/>
        <v>IMG17</v>
      </c>
      <c r="B26" s="62">
        <v>300572948</v>
      </c>
      <c r="C26" s="20" t="str">
        <f t="shared" si="0"/>
        <v>Recurso F7</v>
      </c>
      <c r="D26" s="63"/>
      <c r="E26" s="63"/>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c r="K26" s="64"/>
    </row>
    <row r="27" spans="1:15" s="11" customFormat="1">
      <c r="A27" s="12" t="str">
        <f t="shared" si="6"/>
        <v>IMG18</v>
      </c>
      <c r="B27" s="62" t="s">
        <v>189</v>
      </c>
      <c r="C27" s="20" t="str">
        <f t="shared" si="0"/>
        <v>Recurso F7</v>
      </c>
      <c r="D27" s="63"/>
      <c r="E27" s="63"/>
      <c r="F27" s="13" t="e">
        <f t="shared" ca="1" si="4"/>
        <v>#N/A</v>
      </c>
      <c r="G27" s="13" t="e">
        <f ca="1">IF($F27&lt;&gt;"",IF($G$4="Recurso",VLOOKUP($E27,OFFSET('Definición técnica de imagenes'!$A$1,MATCH($G$5,'Definición técnica de imagenes'!$A$1:$A$104,0)-1,1,COUNTIF('Definición técnica de imagenes'!$A$3:$A$102,$G$5),5),5,FALSE),'Definición técnica de imagenes'!$F$16),"")</f>
        <v>#N/A</v>
      </c>
      <c r="H27" s="13" t="e">
        <f t="shared" ca="1" si="5"/>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2016-01-05T19:49:03Z</dcterms:modified>
</cp:coreProperties>
</file>