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ocuments\GitHub\Matematicas\fuentes\contenidos\grado08\guion08\Solicitudes_graficas_MA_08_08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18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A10" i="1"/>
  <c r="A11" i="1"/>
  <c r="A12" i="1"/>
  <c r="A13" i="1"/>
  <c r="A14" i="1"/>
  <c r="A15" i="1"/>
  <c r="A16" i="1"/>
  <c r="A17" i="1"/>
  <c r="F17" i="1"/>
  <c r="G17" i="1"/>
  <c r="H17" i="1"/>
  <c r="F16" i="1"/>
  <c r="G16" i="1"/>
  <c r="H16" i="1"/>
  <c r="F15" i="1"/>
  <c r="G15" i="1"/>
  <c r="H15" i="1"/>
  <c r="F14" i="1"/>
  <c r="G14" i="1"/>
  <c r="H14" i="1"/>
  <c r="F13" i="1"/>
  <c r="G13" i="1"/>
  <c r="H13" i="1"/>
  <c r="F12" i="1"/>
  <c r="G12" i="1"/>
  <c r="H12"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<sst xmlns="http://schemas.openxmlformats.org/spreadsheetml/2006/main" count="381" uniqueCount="192">
  <si>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</si>
  <si>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</si>
  <si>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</si>
  <si>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</si>
  <si>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</si>
  <si>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</si>
  <si>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</si>
  <si>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</si>
  <si>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</si>
  <si>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</si>
  <si>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</si>
  <si>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</si>
  <si>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</si>
  <si>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</si>
  <si>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</si>
  <si>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</si>
  <si>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</si>
  <si>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</si>
  <si>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</si>
  <si>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</si>
  <si>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</si>
  <si>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</si>
  <si>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</si>
  <si>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</si>
  <si>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</si>
  <si>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</si>
  <si>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</si>
  <si>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</si>
  <si>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</si>
  <si>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</si>
  <si>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</si>
  <si>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</si>
  <si>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</si>
  <si>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</si>
  <si>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</si>
  <si>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</si>
  <si>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</si>
  <si>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</si>
  <si>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</si>
  <si>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</si>
  <si>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</si>
  <si>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</si>
  <si>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</si>
  <si>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</si>
  <si>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</si>
  <si>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</si>
  <si>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</si>
  <si>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</si>
  <si>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</si>
  <si>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</si>
  <si>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</si>
  <si>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</si>
  <si>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</si>
  <si>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</si>
  <si>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</si>
  <si>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</si>
  <si>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</si>
  <si>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</si>
  <si>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</si>
  <si>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</si>
  <si>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</si>
  <si>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</si>
  <si>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</si>
  <si>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</si>
  <si>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</si>
  <si>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</si>
  <si>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</si>
  <si>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</si>
  <si>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</si>
  <si>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</si>
  <si>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</si>
  <si>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</si>
  <si>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</si>
  <si>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</si>
  <si>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</si>
  <si>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</si>
  <si>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</si>
  <si>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</si>
  <si>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</si>
  <si>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</si>
  <si>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</si>
  <si>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</si>
  <si>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</si>
  <si>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</si>
  <si>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</si>
  <si>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</si>
  <si>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</si>
  <si>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</si>
  <si>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</si>
  <si>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</si>
  <si>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</si>
  <si>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</si>
  <si>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</si>
  <si>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</si>
  <si>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</si>
  <si>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</si>
  <si>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</si>
  <si>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</si>
  <si>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</si>
  <si>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</si>
  <si>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</si>
  <si>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</si>
  <si>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</si>
  <si>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</si>
  <si>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</si>
  <si>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</si>
  <si>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</si>
  <si>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</si>
  <si>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</si>
  <si>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</si>
  <si>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</si>
  <si>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</si>
  <si>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</si>
  <si>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</si>
  <si>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</si>
  <si>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</si>
  <si>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</si>
  <si>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</si>
  <si>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</si>
  <si>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</si>
  <si>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</si>
  <si>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</si>
  <si>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</si>
  <si>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</si>
  <si>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</si>
  <si>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</si>
  <si>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</si>
  <si>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</si>
  <si>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</si>
  <si>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</si>
  <si>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</si>
  <si>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</si>
  <si>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</si>
  <si>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</si>
  <si>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</si>
  <si>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</si>
  <si>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</si>
  <si>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</si>
  <si>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</si>
  <si>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</si>
  <si>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</si>
  <si>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</si>
  <si>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</si>
  <si>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</si>
  <si>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</si>
  <si>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</si>
  <si>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</si>
  <si>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</si>
  <si>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</si>
  <si>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</si>
  <si>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</si>
  <si>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</si>
  <si>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</si>
  <si>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</si>
  <si>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</si>
  <si>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</si>
  <si>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</si>
  <si>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</si>
  <si>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</si>
  <si>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</si>
  <si>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</si>
  <si>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</si>
  <si>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</si>
  <si>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</si>
  <si>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</si>
  <si>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</si>
  <si>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</si>
  <si>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</si>
  <si>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</si>
  <si>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</si>
  <si>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</si>
  <si>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</si>
  <si>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</si>
  <si>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</si>
  <si>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</si>
  <si>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</si>
  <si>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</si>
  <si>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</si>
  <si>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</si>
  <si>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</si>
  <si>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</si>
  <si>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</si>
  <si>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</si>
  <si>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</si>
  <si>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</si>
  <si>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</si>
  <si>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</si>
  <si>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Josué Malagón</t>
  </si>
  <si>
    <t>MA_08_08_CO_REC300</t>
  </si>
  <si>
    <t>Ilustración</t>
  </si>
  <si>
    <t>en el globo de texto debe a parecer la palabra: Conceptos</t>
  </si>
  <si>
    <t>en la cartelera deben ir las palabras: hipótesis, tesis, demostración, justificación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</si>
</sst>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pane ySplit="9" topLeftCell="A10" activePane="bottomLeft" state="frozen"/>
      <selection pane="bottomLeft" activeCell="B18" sqref="B18"/>
    </sheetView>
  </sheetViews>
  <sheetFormatPr baseColWidth="10" defaultColWidth="10.875" defaultRowHeight="13.5" x14ac:dyDescent="0.25"/>
  <cols>
    <col min="1" max="1" width="7" style="2" customWidth="1"/>
    <col min="2" max="2" width="21" style="2" customWidth="1"/>
    <col min="3" max="3" width="21.25" style="2" customWidth="1"/>
    <col min="4" max="4" width="12" style="2" customWidth="1"/>
    <col min="5" max="5" width="17.25" style="2" customWidth="1"/>
    <col min="6" max="6" width="30.125" style="2" customWidth="1"/>
    <col min="7" max="7" width="20.5" style="2" customWidth="1"/>
    <col min="8" max="8" width="30.37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x14ac:dyDescent="0.25">
      <c r="A3" s="1"/>
      <c r="B3" s="4" t="s">
        <v>8</v>
      </c>
      <c r="C3" s="87">
        <v>8</v>
      </c>
      <c r="D3" s="88"/>
      <c r="F3" s="80">
        <v>42426</v>
      </c>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6.5" x14ac:dyDescent="0.3">
      <c r="A4" s="1"/>
      <c r="B4" s="4" t="s">
        <v>54</v>
      </c>
      <c r="C4" s="87"/>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ht="13.5" customHeight="1" x14ac:dyDescent="0.25">
      <c r="A10" s="12" t="str">
        <f>IF(OR(B10&lt;&gt;"",J10&lt;&gt;""),"IMG01","")</f>
        <v>IMG01</v>
      </c>
      <c r="B10" s="62">
        <v>309041969</v>
      </c>
      <c r="C10" s="20" t="str">
        <f t="shared" ref="C10:C41" si="0">IF(OR(B10&lt;&gt;"",J10&lt;&gt;""),IF($G$4="Recurso",CONCATENATE($G$4," ",$G$5),$G$4),"")</f>
        <v>Recurso F13</v>
      </c>
      <c r="D10" s="63" t="s">
        <v>189</v>
      </c>
      <c r="E10" s="63" t="s">
        <v>151</v>
      </c>
      <c r="F10" s="13" t="str">
        <f t="shared" ref="F10" ca="1" si="1">IF(OR(B10&lt;&gt;"",J10&lt;&gt;""),CONCATENATE($C$7,"_",$A10,IF($G$4="Cuaderno de Estudio","_small",CONCATENATE(IF(I10="","","n"),IF(LEFT($G$5,1)="F",".jpg",".png")))),"")</f>
        <v>MA_08_08_CO_REC300_IMG01n.jpg</v>
      </c>
      <c r="G10" s="13" t="str">
        <f ca="1">IF($F10&lt;&gt;"",IF($G$4="Recurso",VLOOKUP($E10,OFFSET('Definición técnica de imagenes'!$A$1,MATCH($G$5,'Definición técnica de imagenes'!$A$1:$A$104,0)-1,1,COUNTIF('Definición técnica de imagenes'!$A$3:$A$102,$G$5),5),5,FALSE),'Definición técnica de imagenes'!$F$16),"")</f>
        <v>240 x 375 px</v>
      </c>
      <c r="H10" s="13" t="str">
        <f t="shared" ref="H10" ca="1" si="2">IF(AND(I10&lt;&gt;"",I10&lt;&gt;0),IF(OR(B10&lt;&gt;"",J10&lt;&gt;""),CONCATENATE($C$7,"_",$A10,IF($G$4="Cuaderno de Estudio","_zoom",CONCATENATE("a",IF(LEFT($G$5,1)="F",".jpg",".png")))),""),"")</f>
        <v>MA_08_08_CO_REC300_IMG01a.jpg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179007872</v>
      </c>
      <c r="C11" s="20" t="str">
        <f t="shared" si="0"/>
        <v>Recurso F13</v>
      </c>
      <c r="D11" s="63" t="s">
        <v>189</v>
      </c>
      <c r="E11" s="63" t="s">
        <v>151</v>
      </c>
      <c r="F11" s="13" t="str">
        <f t="shared" ref="F11:F74" ca="1" si="4">IF(OR(B11&lt;&gt;"",J11&lt;&gt;""),CONCATENATE($C$7,"_",$A11,IF($G$4="Cuaderno de Estudio","_small",CONCATENATE(IF(I11="","","n"),IF(LEFT($G$5,1)="F",".jpg",".png")))),"")</f>
        <v>MA_08_08_CO_REC300_IMG02n.jpg</v>
      </c>
      <c r="G11" s="13" t="str">
        <f ca="1">IF($F11&lt;&gt;"",IF($G$4="Recurso",VLOOKUP($E11,OFFSET('Definición técnica de imagenes'!$A$1,MATCH($G$5,'Definición técnica de imagenes'!$A$1:$A$104,0)-1,1,COUNTIF('Definición técnica de imagenes'!$A$3:$A$102,$G$5),5),5,FALSE),'Definición técnica de imagenes'!$F$16),"")</f>
        <v>240 x 375 px</v>
      </c>
      <c r="H11" s="13" t="str">
        <f t="shared" ref="H11:H74" ca="1" si="5">IF(AND(I11&lt;&gt;"",I11&lt;&gt;0),IF(OR(B11&lt;&gt;"",J11&lt;&gt;""),CONCATENATE($C$7,"_",$A11,IF($G$4="Cuaderno de Estudio","_zoom",CONCATENATE("a",IF(LEFT($G$5,1)="F",".jpg",".png")))),""),"")</f>
        <v>MA_08_08_CO_REC300_IMG02a.jpg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4" t="s">
        <v>190</v>
      </c>
      <c r="K11" s="65"/>
      <c r="O11" s="2" t="str">
        <f>'Definición técnica de imagenes'!A13</f>
        <v>M101</v>
      </c>
    </row>
    <row r="12" spans="1:16" s="11" customFormat="1" x14ac:dyDescent="0.25">
      <c r="A12" s="12" t="str">
        <f t="shared" si="3"/>
        <v>IMG03</v>
      </c>
      <c r="B12" s="62">
        <v>352019951</v>
      </c>
      <c r="C12" s="20" t="str">
        <f t="shared" si="0"/>
        <v>Recurso F13</v>
      </c>
      <c r="D12" s="63" t="s">
        <v>189</v>
      </c>
      <c r="E12" s="63" t="s">
        <v>151</v>
      </c>
      <c r="F12" s="13" t="str">
        <f t="shared" ca="1" si="4"/>
        <v>MA_08_08_CO_REC300_IMG03n.jpg</v>
      </c>
      <c r="G12" s="13" t="str">
        <f ca="1">IF($F12&lt;&gt;"",IF($G$4="Recurso",VLOOKUP($E12,OFFSET('Definición técnica de imagenes'!$A$1,MATCH($G$5,'Definición técnica de imagenes'!$A$1:$A$104,0)-1,1,COUNTIF('Definición técnica de imagenes'!$A$3:$A$102,$G$5),5),5,FALSE),'Definición técnica de imagenes'!$F$16),"")</f>
        <v>240 x 375 px</v>
      </c>
      <c r="H12" s="13" t="str">
        <f t="shared" ca="1" si="5"/>
        <v>MA_08_08_CO_REC300_IMG03a.jpg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460 px</v>
      </c>
      <c r="J12" s="64"/>
      <c r="K12" s="64"/>
      <c r="O12" s="2" t="str">
        <f>'Definición técnica de imagenes'!A18</f>
        <v>Diaporama F1</v>
      </c>
    </row>
    <row r="13" spans="1:16" s="11" customFormat="1" x14ac:dyDescent="0.25">
      <c r="A13" s="12" t="str">
        <f t="shared" si="3"/>
        <v>IMG04</v>
      </c>
      <c r="B13" s="62">
        <v>251697115</v>
      </c>
      <c r="C13" s="20" t="str">
        <f t="shared" si="0"/>
        <v>Recurso F13</v>
      </c>
      <c r="D13" s="63" t="s">
        <v>189</v>
      </c>
      <c r="E13" s="63" t="s">
        <v>151</v>
      </c>
      <c r="F13" s="13" t="str">
        <f t="shared" ca="1" si="4"/>
        <v>MA_08_08_CO_REC300_IMG04n.jpg</v>
      </c>
      <c r="G13" s="13" t="str">
        <f ca="1">IF($F13&lt;&gt;"",IF($G$4="Recurso",VLOOKUP($E13,OFFSET('Definición técnica de imagenes'!$A$1,MATCH($G$5,'Definición técnica de imagenes'!$A$1:$A$104,0)-1,1,COUNTIF('Definición técnica de imagenes'!$A$3:$A$102,$G$5),5),5,FALSE),'Definición técnica de imagenes'!$F$16),"")</f>
        <v>240 x 375 px</v>
      </c>
      <c r="H13" s="13" t="str">
        <f t="shared" ca="1" si="5"/>
        <v>MA_08_08_CO_REC300_IMG04a.jpg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460 px</v>
      </c>
      <c r="J13" s="64"/>
      <c r="K13" s="64"/>
      <c r="O13" s="2" t="str">
        <f>'Definición técnica de imagenes'!A19</f>
        <v>F4</v>
      </c>
    </row>
    <row r="14" spans="1:16" s="11" customFormat="1" x14ac:dyDescent="0.25">
      <c r="A14" s="12" t="str">
        <f t="shared" si="3"/>
        <v>IMG05</v>
      </c>
      <c r="B14" s="62">
        <v>165036311</v>
      </c>
      <c r="C14" s="20" t="str">
        <f t="shared" si="0"/>
        <v>Recurso F13</v>
      </c>
      <c r="D14" s="63" t="s">
        <v>189</v>
      </c>
      <c r="E14" s="63" t="s">
        <v>151</v>
      </c>
      <c r="F14" s="13" t="str">
        <f t="shared" ca="1" si="4"/>
        <v>MA_08_08_CO_REC300_IMG05n.jpg</v>
      </c>
      <c r="G14" s="13" t="str">
        <f ca="1">IF($F14&lt;&gt;"",IF($G$4="Recurso",VLOOKUP($E14,OFFSET('Definición técnica de imagenes'!$A$1,MATCH($G$5,'Definición técnica de imagenes'!$A$1:$A$104,0)-1,1,COUNTIF('Definición técnica de imagenes'!$A$3:$A$102,$G$5),5),5,FALSE),'Definición técnica de imagenes'!$F$16),"")</f>
        <v>240 x 375 px</v>
      </c>
      <c r="H14" s="13" t="str">
        <f t="shared" ca="1" si="5"/>
        <v>MA_08_08_CO_REC300_IMG05a.jpg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460 px</v>
      </c>
      <c r="J14" s="64"/>
      <c r="K14" s="64"/>
      <c r="O14" s="2" t="str">
        <f>'Definición técnica de imagenes'!A22</f>
        <v>F6</v>
      </c>
    </row>
    <row r="15" spans="1:16" s="11" customFormat="1" ht="13.5" customHeight="1" x14ac:dyDescent="0.25">
      <c r="A15" s="12" t="str">
        <f t="shared" si="3"/>
        <v>IMG06</v>
      </c>
      <c r="B15" s="62">
        <v>259612880</v>
      </c>
      <c r="C15" s="20" t="str">
        <f t="shared" si="0"/>
        <v>Recurso F13</v>
      </c>
      <c r="D15" s="63" t="s">
        <v>189</v>
      </c>
      <c r="E15" s="63" t="s">
        <v>151</v>
      </c>
      <c r="F15" s="13" t="str">
        <f t="shared" ca="1" si="4"/>
        <v>MA_08_08_CO_REC300_IMG06n.jpg</v>
      </c>
      <c r="G15" s="13" t="str">
        <f ca="1">IF($F15&lt;&gt;"",IF($G$4="Recurso",VLOOKUP($E15,OFFSET('Definición técnica de imagenes'!$A$1,MATCH($G$5,'Definición técnica de imagenes'!$A$1:$A$104,0)-1,1,COUNTIF('Definición técnica de imagenes'!$A$3:$A$102,$G$5),5),5,FALSE),'Definición técnica de imagenes'!$F$16),"")</f>
        <v>240 x 375 px</v>
      </c>
      <c r="H15" s="13" t="str">
        <f t="shared" ca="1" si="5"/>
        <v>MA_08_08_CO_REC300_IMG06a.jpg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460 px</v>
      </c>
      <c r="J15" s="66" t="s">
        <v>191</v>
      </c>
      <c r="K15" s="66"/>
      <c r="O15" s="2" t="str">
        <f>'Definición técnica de imagenes'!A24</f>
        <v>F6B</v>
      </c>
    </row>
    <row r="16" spans="1:16" s="11" customFormat="1" ht="14.25" x14ac:dyDescent="0.3">
      <c r="A16" s="12" t="str">
        <f t="shared" si="3"/>
        <v>IMG07</v>
      </c>
      <c r="B16" s="62">
        <v>326737553</v>
      </c>
      <c r="C16" s="20" t="str">
        <f t="shared" si="0"/>
        <v>Recurso F13</v>
      </c>
      <c r="D16" s="63" t="s">
        <v>189</v>
      </c>
      <c r="E16" s="63" t="s">
        <v>151</v>
      </c>
      <c r="F16" s="13" t="str">
        <f t="shared" ca="1" si="4"/>
        <v>MA_08_08_CO_REC300_IMG07n.jpg</v>
      </c>
      <c r="G16" s="13" t="str">
        <f ca="1">IF($F16&lt;&gt;"",IF($G$4="Recurso",VLOOKUP($E16,OFFSET('Definición técnica de imagenes'!$A$1,MATCH($G$5,'Definición técnica de imagenes'!$A$1:$A$104,0)-1,1,COUNTIF('Definición técnica de imagenes'!$A$3:$A$102,$G$5),5),5,FALSE),'Definición técnica de imagenes'!$F$16),"")</f>
        <v>240 x 375 px</v>
      </c>
      <c r="H16" s="13" t="str">
        <f t="shared" ca="1" si="5"/>
        <v>MA_08_08_CO_REC300_IMG07a.jpg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460 px</v>
      </c>
      <c r="J16" s="67"/>
      <c r="K16" s="68"/>
      <c r="O16" s="2" t="str">
        <f>'Definición técnica de imagenes'!A25</f>
        <v>F7</v>
      </c>
    </row>
    <row r="17" spans="1:15" s="11" customFormat="1" x14ac:dyDescent="0.25">
      <c r="A17" s="12" t="str">
        <f t="shared" si="3"/>
        <v>IMG08</v>
      </c>
      <c r="B17" s="62">
        <v>112394972</v>
      </c>
      <c r="C17" s="20" t="str">
        <f t="shared" si="0"/>
        <v>Recurso F13</v>
      </c>
      <c r="D17" s="63" t="s">
        <v>189</v>
      </c>
      <c r="E17" s="63" t="s">
        <v>151</v>
      </c>
      <c r="F17" s="13" t="str">
        <f t="shared" ca="1" si="4"/>
        <v>MA_08_08_CO_REC300_IMG08n.jpg</v>
      </c>
      <c r="G17" s="13" t="str">
        <f ca="1">IF($F17&lt;&gt;"",IF($G$4="Recurso",VLOOKUP($E17,OFFSET('Definición técnica de imagenes'!$A$1,MATCH($G$5,'Definición técnica de imagenes'!$A$1:$A$104,0)-1,1,COUNTIF('Definición técnica de imagenes'!$A$3:$A$102,$G$5),5),5,FALSE),'Definición técnica de imagenes'!$F$16),"")</f>
        <v>240 x 375 px</v>
      </c>
      <c r="H17" s="13" t="str">
        <f t="shared" ca="1" si="5"/>
        <v>MA_08_08_CO_REC300_IMG08a.jpg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460 px</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2016-02-26T12:22:39Z</dcterms:modified>
</cp:coreProperties>
</file>