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160 (M8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0" yWindow="1700" windowWidth="19200" windowHeight="1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<sst xmlns="http://schemas.openxmlformats.org/spreadsheetml/2006/main" count="401" uniqueCount="201">
  <si>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</si>
  <si>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</si>
  <si>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</si>
  <si>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</si>
  <si>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</si>
  <si>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</si>
  <si>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</si>
  <si>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</si>
  <si>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</si>
  <si>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</si>
  <si>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</si>
  <si>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</si>
  <si>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</si>
  <si>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</si>
  <si>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</si>
  <si>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</si>
  <si>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</si>
  <si>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</si>
  <si>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</si>
  <si>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</si>
  <si>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</si>
  <si>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</si>
  <si>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</si>
  <si>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</si>
  <si>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</si>
  <si>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</si>
  <si>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</si>
  <si>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</si>
  <si>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</si>
  <si>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</si>
  <si>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</si>
  <si>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</si>
  <si>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</si>
  <si>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</si>
  <si>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</si>
  <si>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</si>
  <si>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</si>
  <si>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</si>
  <si>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</si>
  <si>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</si>
  <si>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</si>
  <si>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</si>
  <si>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</si>
  <si>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</si>
  <si>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</si>
  <si>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</si>
  <si>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</si>
  <si>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</si>
  <si>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</si>
  <si>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</si>
  <si>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</si>
  <si>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</si>
  <si>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</si>
  <si>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</si>
  <si>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</si>
  <si>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</si>
  <si>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</si>
  <si>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</si>
  <si>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</si>
  <si>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</si>
  <si>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</si>
  <si>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</si>
  <si>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</si>
  <si>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</si>
  <si>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</si>
  <si>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</si>
  <si>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</si>
  <si>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</si>
  <si>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</si>
  <si>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</si>
  <si>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</si>
  <si>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</si>
  <si>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</si>
  <si>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</si>
  <si>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</si>
  <si>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</si>
  <si>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</si>
  <si>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</si>
  <si>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</si>
  <si>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</si>
  <si>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</si>
  <si>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</si>
  <si>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</si>
  <si>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</si>
  <si>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</si>
  <si>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</si>
  <si>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</si>
  <si>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</si>
  <si>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</si>
  <si>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</si>
  <si>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</si>
  <si>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</si>
  <si>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</si>
  <si>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</si>
  <si>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</si>
  <si>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</si>
  <si>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</si>
  <si>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</si>
  <si>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</si>
  <si>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</si>
  <si>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</si>
  <si>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</si>
  <si>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</si>
  <si>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</si>
  <si>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</si>
  <si>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</si>
  <si>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</si>
  <si>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</si>
  <si>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</si>
  <si>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</si>
  <si>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</si>
  <si>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</si>
  <si>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</si>
  <si>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</si>
  <si>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</si>
  <si>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</si>
  <si>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</si>
  <si>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</si>
  <si>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</si>
  <si>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</si>
  <si>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</si>
  <si>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</si>
  <si>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</si>
  <si>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</si>
  <si>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</si>
  <si>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</si>
  <si>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</si>
  <si>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</si>
  <si>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</si>
  <si>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</si>
  <si>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</si>
  <si>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</si>
  <si>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</si>
  <si>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</si>
  <si>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</si>
  <si>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</si>
  <si>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</si>
  <si>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</si>
  <si>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</si>
  <si>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</si>
  <si>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</si>
  <si>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</si>
  <si>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</si>
  <si>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</si>
  <si>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</si>
  <si>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</si>
  <si>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</si>
  <si>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</si>
  <si>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</si>
  <si>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</si>
  <si>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</si>
  <si>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</si>
  <si>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</si>
  <si>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</si>
  <si>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</si>
  <si>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</si>
  <si>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</si>
  <si>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</si>
  <si>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</si>
  <si>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</si>
  <si>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</si>
  <si>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</si>
  <si>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</si>
  <si>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</si>
  <si>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</si>
  <si>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</si>
  <si>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</si>
  <si>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</si>
  <si>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</si>
  <si>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</si>
  <si>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</si>
  <si>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</si>
  <si>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</si>
  <si>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</si>
  <si>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</si>
  <si>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</si>
  <si>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</si>
  <si>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</si>
  <si>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</si>
  <si>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</si>
  <si>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</si>
  <si>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</si>
  <si>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</si>
  <si>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</si>
  <si>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</si>
  <si>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</si>
  <si>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</si>
  <si>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MA_11_06_REC160_CO</t>
  </si>
  <si>
    <t>La probabilidad</t>
  </si>
  <si>
    <t xml:space="preserve">ver descripción de la imagen </t>
  </si>
  <si>
    <t>Ilustración</t>
  </si>
  <si>
    <t>dados y monedas, imagen de la pregunta 1</t>
  </si>
  <si>
    <t>dados y monedas, imagen de la pregunta 2</t>
  </si>
  <si>
    <t>canicas, imagen de la pregunta 3</t>
  </si>
  <si>
    <t>canicas, imagen de la pregunta 4</t>
  </si>
  <si>
    <t>árbol de cara y sello, imagen de la pregunta 5</t>
  </si>
  <si>
    <t>árbol de cara y sello, imagen de la pregunta 6</t>
  </si>
  <si>
    <t>comida, imagen de la pregunta 7</t>
  </si>
  <si>
    <t>comida, imagen de la pregunta 8</t>
  </si>
  <si>
    <t>diagrama de prendas, imagen de la pregunta 9</t>
  </si>
  <si>
    <t>diagrama de prendas,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</si>
</sst>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28172</xdr:colOff>
      <xdr:row>9</xdr:row>
      <xdr:rowOff>0</xdr:rowOff>
    </xdr:from>
    <xdr:to>
      <xdr:col>16</xdr:col>
      <xdr:colOff>645583</xdr:colOff>
      <xdr:row>9</xdr:row>
      <xdr:rowOff>4552950</xdr:rowOff>
    </xdr:to>
    <xdr:pic>
      <xdr:nvPicPr>
        <xdr:cNvPr id="3" name="Imagen 2"/>
        <xdr:cNvPicPr>
          <a:picLocks noChangeAspect="1"/>
        </xdr:cNvPicPr>
      </xdr:nvPicPr>
      <xdr:blipFill>
        <a:blip xmlns:r="http://schemas.openxmlformats.org/officeDocument/2006/relationships" r:embed="rId1"/>
        <a:stretch>
          <a:fillRect/>
        </a:stretch>
      </xdr:blipFill>
      <xdr:spPr>
        <a:xfrm>
          <a:off x="16379422" y="2084917"/>
          <a:ext cx="3707744" cy="4552950"/>
        </a:xfrm>
        <a:prstGeom prst="rect">
          <a:avLst/>
        </a:prstGeom>
      </xdr:spPr>
    </xdr:pic>
    <xdr:clientData/>
  </xdr:twoCellAnchor>
  <xdr:twoCellAnchor editAs="oneCell">
    <xdr:from>
      <xdr:col>10</xdr:col>
      <xdr:colOff>29878</xdr:colOff>
      <xdr:row>10</xdr:row>
      <xdr:rowOff>21167</xdr:rowOff>
    </xdr:from>
    <xdr:to>
      <xdr:col>16</xdr:col>
      <xdr:colOff>190501</xdr:colOff>
      <xdr:row>10</xdr:row>
      <xdr:rowOff>4013201</xdr:rowOff>
    </xdr:to>
    <xdr:pic>
      <xdr:nvPicPr>
        <xdr:cNvPr id="5" name="Imagen 4"/>
        <xdr:cNvPicPr>
          <a:picLocks noChangeAspect="1"/>
        </xdr:cNvPicPr>
      </xdr:nvPicPr>
      <xdr:blipFill>
        <a:blip xmlns:r="http://schemas.openxmlformats.org/officeDocument/2006/relationships" r:embed="rId1"/>
        <a:stretch>
          <a:fillRect/>
        </a:stretch>
      </xdr:blipFill>
      <xdr:spPr>
        <a:xfrm>
          <a:off x="16381128" y="6847417"/>
          <a:ext cx="3250956" cy="3992034"/>
        </a:xfrm>
        <a:prstGeom prst="rect">
          <a:avLst/>
        </a:prstGeom>
      </xdr:spPr>
    </xdr:pic>
    <xdr:clientData/>
  </xdr:twoCellAnchor>
  <xdr:twoCellAnchor editAs="oneCell">
    <xdr:from>
      <xdr:col>10</xdr:col>
      <xdr:colOff>84667</xdr:colOff>
      <xdr:row>11</xdr:row>
      <xdr:rowOff>31749</xdr:rowOff>
    </xdr:from>
    <xdr:to>
      <xdr:col>16</xdr:col>
      <xdr:colOff>321734</xdr:colOff>
      <xdr:row>11</xdr:row>
      <xdr:rowOff>2520949</xdr:rowOff>
    </xdr:to>
    <xdr:pic>
      <xdr:nvPicPr>
        <xdr:cNvPr id="6" name="Imagen 5"/>
        <xdr:cNvPicPr>
          <a:picLocks noChangeAspect="1"/>
        </xdr:cNvPicPr>
      </xdr:nvPicPr>
      <xdr:blipFill>
        <a:blip xmlns:r="http://schemas.openxmlformats.org/officeDocument/2006/relationships" r:embed="rId2"/>
        <a:stretch>
          <a:fillRect/>
        </a:stretch>
      </xdr:blipFill>
      <xdr:spPr>
        <a:xfrm>
          <a:off x="16435917" y="10943166"/>
          <a:ext cx="3327400" cy="2489200"/>
        </a:xfrm>
        <a:prstGeom prst="rect">
          <a:avLst/>
        </a:prstGeom>
      </xdr:spPr>
    </xdr:pic>
    <xdr:clientData/>
  </xdr:twoCellAnchor>
  <xdr:twoCellAnchor editAs="oneCell">
    <xdr:from>
      <xdr:col>10</xdr:col>
      <xdr:colOff>52917</xdr:colOff>
      <xdr:row>12</xdr:row>
      <xdr:rowOff>63500</xdr:rowOff>
    </xdr:from>
    <xdr:to>
      <xdr:col>16</xdr:col>
      <xdr:colOff>289984</xdr:colOff>
      <xdr:row>12</xdr:row>
      <xdr:rowOff>2552700</xdr:rowOff>
    </xdr:to>
    <xdr:pic>
      <xdr:nvPicPr>
        <xdr:cNvPr id="7" name="Imagen 6"/>
        <xdr:cNvPicPr>
          <a:picLocks noChangeAspect="1"/>
        </xdr:cNvPicPr>
      </xdr:nvPicPr>
      <xdr:blipFill>
        <a:blip xmlns:r="http://schemas.openxmlformats.org/officeDocument/2006/relationships" r:embed="rId2"/>
        <a:stretch>
          <a:fillRect/>
        </a:stretch>
      </xdr:blipFill>
      <xdr:spPr>
        <a:xfrm>
          <a:off x="16404167" y="13557250"/>
          <a:ext cx="3327400" cy="2489200"/>
        </a:xfrm>
        <a:prstGeom prst="rect">
          <a:avLst/>
        </a:prstGeom>
      </xdr:spPr>
    </xdr:pic>
    <xdr:clientData/>
  </xdr:twoCellAnchor>
  <xdr:twoCellAnchor editAs="oneCell">
    <xdr:from>
      <xdr:col>10</xdr:col>
      <xdr:colOff>57785</xdr:colOff>
      <xdr:row>13</xdr:row>
      <xdr:rowOff>42333</xdr:rowOff>
    </xdr:from>
    <xdr:to>
      <xdr:col>16</xdr:col>
      <xdr:colOff>736598</xdr:colOff>
      <xdr:row>13</xdr:row>
      <xdr:rowOff>3251200</xdr:rowOff>
    </xdr:to>
    <xdr:pic>
      <xdr:nvPicPr>
        <xdr:cNvPr id="8" name="Imagen 7"/>
        <xdr:cNvPicPr>
          <a:picLocks noChangeAspect="1"/>
        </xdr:cNvPicPr>
      </xdr:nvPicPr>
      <xdr:blipFill>
        <a:blip xmlns:r="http://schemas.openxmlformats.org/officeDocument/2006/relationships" r:embed="rId3"/>
        <a:stretch>
          <a:fillRect/>
        </a:stretch>
      </xdr:blipFill>
      <xdr:spPr>
        <a:xfrm>
          <a:off x="16409035" y="16181916"/>
          <a:ext cx="3769146" cy="3208867"/>
        </a:xfrm>
        <a:prstGeom prst="rect">
          <a:avLst/>
        </a:prstGeom>
      </xdr:spPr>
    </xdr:pic>
    <xdr:clientData/>
  </xdr:twoCellAnchor>
  <xdr:twoCellAnchor editAs="oneCell">
    <xdr:from>
      <xdr:col>10</xdr:col>
      <xdr:colOff>69883</xdr:colOff>
      <xdr:row>14</xdr:row>
      <xdr:rowOff>31748</xdr:rowOff>
    </xdr:from>
    <xdr:to>
      <xdr:col>16</xdr:col>
      <xdr:colOff>524933</xdr:colOff>
      <xdr:row>15</xdr:row>
      <xdr:rowOff>12699</xdr:rowOff>
    </xdr:to>
    <xdr:pic>
      <xdr:nvPicPr>
        <xdr:cNvPr id="9" name="Imagen 8"/>
        <xdr:cNvPicPr>
          <a:picLocks noChangeAspect="1"/>
        </xdr:cNvPicPr>
      </xdr:nvPicPr>
      <xdr:blipFill>
        <a:blip xmlns:r="http://schemas.openxmlformats.org/officeDocument/2006/relationships" r:embed="rId3"/>
        <a:stretch>
          <a:fillRect/>
        </a:stretch>
      </xdr:blipFill>
      <xdr:spPr>
        <a:xfrm>
          <a:off x="16421133" y="19452165"/>
          <a:ext cx="3545383" cy="3018367"/>
        </a:xfrm>
        <a:prstGeom prst="rect">
          <a:avLst/>
        </a:prstGeom>
      </xdr:spPr>
    </xdr:pic>
    <xdr:clientData/>
  </xdr:twoCellAnchor>
  <xdr:twoCellAnchor editAs="oneCell">
    <xdr:from>
      <xdr:col>10</xdr:col>
      <xdr:colOff>86744</xdr:colOff>
      <xdr:row>15</xdr:row>
      <xdr:rowOff>31750</xdr:rowOff>
    </xdr:from>
    <xdr:to>
      <xdr:col>16</xdr:col>
      <xdr:colOff>823382</xdr:colOff>
      <xdr:row>15</xdr:row>
      <xdr:rowOff>4178301</xdr:rowOff>
    </xdr:to>
    <xdr:pic>
      <xdr:nvPicPr>
        <xdr:cNvPr id="10" name="Imagen 9"/>
        <xdr:cNvPicPr>
          <a:picLocks noChangeAspect="1"/>
        </xdr:cNvPicPr>
      </xdr:nvPicPr>
      <xdr:blipFill>
        <a:blip xmlns:r="http://schemas.openxmlformats.org/officeDocument/2006/relationships" r:embed="rId4"/>
        <a:stretch>
          <a:fillRect/>
        </a:stretch>
      </xdr:blipFill>
      <xdr:spPr>
        <a:xfrm>
          <a:off x="16437994" y="22489583"/>
          <a:ext cx="3826971" cy="4146551"/>
        </a:xfrm>
        <a:prstGeom prst="rect">
          <a:avLst/>
        </a:prstGeom>
      </xdr:spPr>
    </xdr:pic>
    <xdr:clientData/>
  </xdr:twoCellAnchor>
  <xdr:twoCellAnchor editAs="oneCell">
    <xdr:from>
      <xdr:col>10</xdr:col>
      <xdr:colOff>109341</xdr:colOff>
      <xdr:row>16</xdr:row>
      <xdr:rowOff>52916</xdr:rowOff>
    </xdr:from>
    <xdr:to>
      <xdr:col>15</xdr:col>
      <xdr:colOff>421217</xdr:colOff>
      <xdr:row>16</xdr:row>
      <xdr:rowOff>2844799</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460591" y="26722916"/>
          <a:ext cx="2576709" cy="2791883"/>
        </a:xfrm>
        <a:prstGeom prst="rect">
          <a:avLst/>
        </a:prstGeom>
      </xdr:spPr>
    </xdr:pic>
    <xdr:clientData/>
  </xdr:twoCellAnchor>
  <xdr:twoCellAnchor editAs="oneCell">
    <xdr:from>
      <xdr:col>10</xdr:col>
      <xdr:colOff>47798</xdr:colOff>
      <xdr:row>17</xdr:row>
      <xdr:rowOff>10582</xdr:rowOff>
    </xdr:from>
    <xdr:to>
      <xdr:col>16</xdr:col>
      <xdr:colOff>281517</xdr:colOff>
      <xdr:row>17</xdr:row>
      <xdr:rowOff>3894665</xdr:rowOff>
    </xdr:to>
    <xdr:pic>
      <xdr:nvPicPr>
        <xdr:cNvPr id="12" name="Imagen 11"/>
        <xdr:cNvPicPr>
          <a:picLocks noChangeAspect="1"/>
        </xdr:cNvPicPr>
      </xdr:nvPicPr>
      <xdr:blipFill>
        <a:blip xmlns:r="http://schemas.openxmlformats.org/officeDocument/2006/relationships" r:embed="rId5"/>
        <a:stretch>
          <a:fillRect/>
        </a:stretch>
      </xdr:blipFill>
      <xdr:spPr>
        <a:xfrm>
          <a:off x="16399048" y="29686249"/>
          <a:ext cx="3324052" cy="3884083"/>
        </a:xfrm>
        <a:prstGeom prst="rect">
          <a:avLst/>
        </a:prstGeom>
      </xdr:spPr>
    </xdr:pic>
    <xdr:clientData/>
  </xdr:twoCellAnchor>
  <xdr:twoCellAnchor editAs="oneCell">
    <xdr:from>
      <xdr:col>10</xdr:col>
      <xdr:colOff>63501</xdr:colOff>
      <xdr:row>18</xdr:row>
      <xdr:rowOff>0</xdr:rowOff>
    </xdr:from>
    <xdr:to>
      <xdr:col>17</xdr:col>
      <xdr:colOff>821268</xdr:colOff>
      <xdr:row>49</xdr:row>
      <xdr:rowOff>52917</xdr:rowOff>
    </xdr:to>
    <xdr:pic>
      <xdr:nvPicPr>
        <xdr:cNvPr id="13" name="Imagen 12"/>
        <xdr:cNvPicPr>
          <a:picLocks noChangeAspect="1"/>
        </xdr:cNvPicPr>
      </xdr:nvPicPr>
      <xdr:blipFill>
        <a:blip xmlns:r="http://schemas.openxmlformats.org/officeDocument/2006/relationships" r:embed="rId5"/>
        <a:stretch>
          <a:fillRect/>
        </a:stretch>
      </xdr:blipFill>
      <xdr:spPr>
        <a:xfrm>
          <a:off x="16414751" y="33655000"/>
          <a:ext cx="4673600" cy="546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9" sqref="J19"/>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M8A</v>
      </c>
    </row>
    <row r="2" spans="1:16" ht="16" x14ac:dyDescent="0.2">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6"/>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8"/>
      <c r="D5" s="89"/>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373" customHeight="1" x14ac:dyDescent="0.15">
      <c r="A10" s="12" t="str">
        <f>IF(OR(B10&lt;&gt;"",J10&lt;&gt;""),"IMG01","")</f>
        <v>IMG01</v>
      </c>
      <c r="B10" s="62" t="s">
        <v>189</v>
      </c>
      <c r="C10" s="20" t="str">
        <f t="shared" ref="C10:C41" si="0">IF(OR(B10&lt;&gt;"",J10&lt;&gt;""),IF($G$4="Recurso",CONCATENATE($G$4," ",$G$5),$G$4),"")</f>
        <v>Recurso M8A</v>
      </c>
      <c r="D10" s="63" t="s">
        <v>190</v>
      </c>
      <c r="E10" s="63" t="s">
        <v>155</v>
      </c>
      <c r="F10" s="13" t="str">
        <f t="shared" ref="F10" ca="1" si="1">IF(OR(B10&lt;&gt;"",J10&lt;&gt;""),CONCATENATE($C$7,"_",$A10,IF($G$4="Cuaderno de Estudio","_small",CONCATENATE(IF(I10="","","n"),IF(LEFT($G$5,1)="F",".jpg",".png")))),"")</f>
        <v>MA_11_06_REC160_CO_IMG01n.png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MA_11_06_REC160_CO_IMG01a.png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191</v>
      </c>
      <c r="K10" s="64"/>
      <c r="O10" s="2" t="str">
        <f>'Definición técnica de imagenes'!A12</f>
        <v>M12D</v>
      </c>
    </row>
    <row r="11" spans="1:16" s="11" customFormat="1" ht="322" customHeight="1" x14ac:dyDescent="0.15">
      <c r="A11" s="12" t="str">
        <f t="shared" ref="A11:A18" si="3">IF(OR(B11&lt;&gt;"",J11&lt;&gt;""),CONCATENATE(LEFT(A10,3),IF(MID(A10,4,2)+1&lt;10,CONCATENATE("0",MID(A10,4,2)+1))),"")</f>
        <v>IMG02</v>
      </c>
      <c r="B11" s="108" t="s">
        <v>189</v>
      </c>
      <c r="C11" s="20" t="str">
        <f t="shared" si="0"/>
        <v>Recurso M8A</v>
      </c>
      <c r="D11" s="63" t="s">
        <v>190</v>
      </c>
      <c r="E11" s="63" t="s">
        <v>155</v>
      </c>
      <c r="F11" s="13" t="str">
        <f t="shared" ref="F11:F74" ca="1" si="4">IF(OR(B11&lt;&gt;"",J11&lt;&gt;""),CONCATENATE($C$7,"_",$A11,IF($G$4="Cuaderno de Estudio","_small",CONCATENATE(IF(I11="","","n"),IF(LEFT($G$5,1)="F",".jpg",".png")))),"")</f>
        <v>MA_11_06_REC160_CO_IMG02n.png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MA_11_06_REC160_CO_IMG02a.png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192</v>
      </c>
      <c r="K11" s="65"/>
      <c r="O11" s="2" t="str">
        <f>'Definición técnica de imagenes'!A13</f>
        <v>M101</v>
      </c>
    </row>
    <row r="12" spans="1:16" s="11" customFormat="1" ht="203" customHeight="1" x14ac:dyDescent="0.15">
      <c r="A12" s="12" t="str">
        <f t="shared" si="3"/>
        <v>IMG03</v>
      </c>
      <c r="B12" s="108" t="s">
        <v>189</v>
      </c>
      <c r="C12" s="20" t="str">
        <f t="shared" si="0"/>
        <v>Recurso M8A</v>
      </c>
      <c r="D12" s="63" t="s">
        <v>190</v>
      </c>
      <c r="E12" s="63" t="s">
        <v>155</v>
      </c>
      <c r="F12" s="13" t="str">
        <f t="shared" ca="1" si="4"/>
        <v>MA_11_06_REC160_CO_IMG03n.png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MA_11_06_REC160_CO_IMG03a.png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193</v>
      </c>
      <c r="K12" s="64"/>
      <c r="O12" s="2" t="str">
        <f>'Definición técnica de imagenes'!A18</f>
        <v>Diaporama F1</v>
      </c>
    </row>
    <row r="13" spans="1:16" s="11" customFormat="1" ht="208" customHeight="1" x14ac:dyDescent="0.15">
      <c r="A13" s="12" t="str">
        <f t="shared" si="3"/>
        <v>IMG04</v>
      </c>
      <c r="B13" s="108" t="s">
        <v>189</v>
      </c>
      <c r="C13" s="20" t="str">
        <f t="shared" si="0"/>
        <v>Recurso M8A</v>
      </c>
      <c r="D13" s="63" t="s">
        <v>190</v>
      </c>
      <c r="E13" s="63" t="s">
        <v>155</v>
      </c>
      <c r="F13" s="13" t="str">
        <f t="shared" ca="1" si="4"/>
        <v>MA_11_06_REC160_CO_IMG04n.png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MA_11_06_REC160_CO_IMG04a.png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194</v>
      </c>
      <c r="K13" s="64"/>
      <c r="O13" s="2" t="str">
        <f>'Definición técnica de imagenes'!A19</f>
        <v>F4</v>
      </c>
    </row>
    <row r="14" spans="1:16" s="11" customFormat="1" ht="258" customHeight="1" x14ac:dyDescent="0.15">
      <c r="A14" s="12" t="str">
        <f t="shared" si="3"/>
        <v>IMG05</v>
      </c>
      <c r="B14" s="108" t="s">
        <v>189</v>
      </c>
      <c r="C14" s="20" t="str">
        <f t="shared" si="0"/>
        <v>Recurso M8A</v>
      </c>
      <c r="D14" s="63" t="s">
        <v>190</v>
      </c>
      <c r="E14" s="63" t="s">
        <v>155</v>
      </c>
      <c r="F14" s="13" t="str">
        <f t="shared" ca="1" si="4"/>
        <v>MA_11_06_REC160_CO_IMG05n.png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MA_11_06_REC160_CO_IMG05a.png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195</v>
      </c>
      <c r="K14" s="64"/>
      <c r="O14" s="2" t="str">
        <f>'Definición técnica de imagenes'!A22</f>
        <v>F6</v>
      </c>
    </row>
    <row r="15" spans="1:16" s="11" customFormat="1" ht="239" customHeight="1" x14ac:dyDescent="0.15">
      <c r="A15" s="12" t="str">
        <f t="shared" si="3"/>
        <v>IMG06</v>
      </c>
      <c r="B15" s="108" t="s">
        <v>189</v>
      </c>
      <c r="C15" s="20" t="str">
        <f t="shared" si="0"/>
        <v>Recurso M8A</v>
      </c>
      <c r="D15" s="63" t="s">
        <v>190</v>
      </c>
      <c r="E15" s="63" t="s">
        <v>155</v>
      </c>
      <c r="F15" s="13" t="str">
        <f t="shared" ca="1" si="4"/>
        <v>MA_11_06_REC160_CO_IMG06n.png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MA_11_06_REC160_CO_IMG06a.png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196</v>
      </c>
      <c r="K15" s="66"/>
      <c r="O15" s="2" t="str">
        <f>'Definición técnica de imagenes'!A24</f>
        <v>F6B</v>
      </c>
    </row>
    <row r="16" spans="1:16" s="11" customFormat="1" ht="332" customHeight="1" x14ac:dyDescent="0.15">
      <c r="A16" s="12" t="str">
        <f t="shared" si="3"/>
        <v>IMG07</v>
      </c>
      <c r="B16" s="108">
        <v>408514171</v>
      </c>
      <c r="C16" s="20" t="str">
        <f t="shared" si="0"/>
        <v>Recurso M8A</v>
      </c>
      <c r="D16" s="63" t="s">
        <v>190</v>
      </c>
      <c r="E16" s="63" t="s">
        <v>155</v>
      </c>
      <c r="F16" s="13" t="str">
        <f t="shared" ca="1" si="4"/>
        <v>MA_11_06_REC160_CO_IMG07n.png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MA_11_06_REC160_CO_IMG07a.png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197</v>
      </c>
      <c r="K16" s="67"/>
      <c r="O16" s="2" t="str">
        <f>'Definición técnica de imagenes'!A25</f>
        <v>F7</v>
      </c>
    </row>
    <row r="17" spans="1:15" s="11" customFormat="1" ht="237" customHeight="1" x14ac:dyDescent="0.15">
      <c r="A17" s="12" t="str">
        <f t="shared" si="3"/>
        <v>IMG08</v>
      </c>
      <c r="B17" s="108">
        <v>408514171</v>
      </c>
      <c r="C17" s="20" t="str">
        <f t="shared" si="0"/>
        <v>Recurso M8A</v>
      </c>
      <c r="D17" s="63" t="s">
        <v>190</v>
      </c>
      <c r="E17" s="63" t="s">
        <v>155</v>
      </c>
      <c r="F17" s="13" t="str">
        <f t="shared" ca="1" si="4"/>
        <v>MA_11_06_REC160_CO_IMG08n.png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MA_11_06_REC160_CO_IMG08a.png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198</v>
      </c>
      <c r="K17" s="66"/>
      <c r="O17" s="2" t="str">
        <f>'Definición técnica de imagenes'!A27</f>
        <v>F7B</v>
      </c>
    </row>
    <row r="18" spans="1:15" s="11" customFormat="1" ht="313" customHeight="1" x14ac:dyDescent="0.15">
      <c r="A18" s="12" t="str">
        <f t="shared" si="3"/>
        <v>IMG09</v>
      </c>
      <c r="B18" s="108" t="s">
        <v>189</v>
      </c>
      <c r="C18" s="20" t="str">
        <f t="shared" si="0"/>
        <v>Recurso M8A</v>
      </c>
      <c r="D18" s="63" t="s">
        <v>190</v>
      </c>
      <c r="E18" s="63" t="s">
        <v>155</v>
      </c>
      <c r="F18" s="13" t="str">
        <f t="shared" ca="1" si="4"/>
        <v>MA_11_06_REC160_CO_IMG09n.png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MA_11_06_REC160_CO_IMG09a.png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199</v>
      </c>
      <c r="K18" s="66"/>
      <c r="O18" s="2" t="str">
        <f>'Definición técnica de imagenes'!A30</f>
        <v>F8</v>
      </c>
    </row>
    <row r="19" spans="1:15" s="11" customFormat="1" ht="26" x14ac:dyDescent="0.15">
      <c r="A19" s="12" t="str">
        <f t="shared" ref="A19:A50" si="6">IF(OR(B19&lt;&gt;"",J19&lt;&gt;""),CONCATENATE(LEFT(A18,3),IF(MID(A18,4,2)+1&lt;10,CONCATENATE("0",MID(A18,4,2)+1),MID(A18,4,2)+1)),"")</f>
        <v>IMG10</v>
      </c>
      <c r="B19" s="108" t="s">
        <v>189</v>
      </c>
      <c r="C19" s="20" t="str">
        <f t="shared" si="0"/>
        <v>Recurso M8A</v>
      </c>
      <c r="D19" s="63" t="s">
        <v>190</v>
      </c>
      <c r="E19" s="63" t="s">
        <v>155</v>
      </c>
      <c r="F19" s="13" t="str">
        <f t="shared" ca="1" si="4"/>
        <v>MA_11_06_REC160_CO_IMG10n.png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MA_11_06_REC160_CO_IMG10a.png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200</v>
      </c>
      <c r="K19" s="67"/>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2" t="s">
        <v>38</v>
      </c>
      <c r="B1" s="93"/>
      <c r="C1" s="93"/>
      <c r="D1" s="93"/>
      <c r="E1" s="93"/>
      <c r="F1" s="94"/>
    </row>
    <row r="2" spans="1:11" x14ac:dyDescent="0.2">
      <c r="A2" s="30" t="s">
        <v>42</v>
      </c>
      <c r="B2" s="31"/>
      <c r="C2" s="95" t="s">
        <v>13</v>
      </c>
      <c r="D2" s="96"/>
      <c r="E2" s="97"/>
      <c r="F2" s="32"/>
    </row>
    <row r="3" spans="1:11" ht="64" x14ac:dyDescent="0.2">
      <c r="A3" s="33" t="s">
        <v>43</v>
      </c>
      <c r="B3" s="31"/>
      <c r="C3" s="101" t="s">
        <v>14</v>
      </c>
      <c r="D3" s="102"/>
      <c r="E3" s="103"/>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4" t="str">
        <f>CONCATENATE(H21,"_",I21,"_",J21,"_CO")</f>
        <v>LE_07_04_CO</v>
      </c>
      <c r="E5" s="105"/>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0" t="str">
        <f>CONCATENATE("SolicitudGrafica_",D5,".xls")</f>
        <v>SolicitudGrafica_LE_07_04_CO.xls</v>
      </c>
      <c r="E7" s="90"/>
      <c r="F7" s="91"/>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2" t="s">
        <v>41</v>
      </c>
      <c r="B13" s="93"/>
      <c r="C13" s="93"/>
      <c r="D13" s="93"/>
      <c r="E13" s="93"/>
      <c r="F13" s="94"/>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5" t="s">
        <v>49</v>
      </c>
      <c r="D15" s="96"/>
      <c r="E15" s="96"/>
      <c r="F15" s="97"/>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8" t="str">
        <f>CONCATENATE(H21,"_",I21,"_",J21,"_",K45)</f>
        <v>LE_07_04_REC10</v>
      </c>
      <c r="E17" s="99"/>
      <c r="F17" s="100"/>
      <c r="J17" s="22">
        <v>14</v>
      </c>
      <c r="K17" s="22">
        <v>14</v>
      </c>
    </row>
    <row r="18" spans="1:11" ht="81" thickBot="1" x14ac:dyDescent="0.25">
      <c r="A18" s="33" t="s">
        <v>48</v>
      </c>
      <c r="B18" s="31"/>
      <c r="C18" s="59" t="s">
        <v>120</v>
      </c>
      <c r="D18" s="90" t="str">
        <f>CONCATENATE("SolicitudGrafica_",D17,".xls")</f>
        <v>SolicitudGrafica_LE_07_04_REC10.xls</v>
      </c>
      <c r="E18" s="90"/>
      <c r="F18" s="91"/>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7" t="s">
        <v>56</v>
      </c>
      <c r="B1" s="107" t="s">
        <v>149</v>
      </c>
      <c r="C1" s="107" t="s">
        <v>63</v>
      </c>
      <c r="D1" s="107" t="s">
        <v>64</v>
      </c>
      <c r="E1" s="107" t="s">
        <v>5</v>
      </c>
      <c r="F1" s="107" t="s">
        <v>65</v>
      </c>
      <c r="G1" s="107" t="s">
        <v>66</v>
      </c>
      <c r="H1" s="106" t="s">
        <v>68</v>
      </c>
      <c r="I1" s="106"/>
    </row>
    <row r="2" spans="1:10" x14ac:dyDescent="0.2">
      <c r="A2" s="107"/>
      <c r="B2" s="107"/>
      <c r="C2" s="107"/>
      <c r="D2" s="107"/>
      <c r="E2" s="107"/>
      <c r="F2" s="107"/>
      <c r="G2" s="107"/>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2"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6" customFormat="1" ht="14.75" customHeight="1" x14ac:dyDescent="0.2">
      <c r="A15" s="74" t="s">
        <v>96</v>
      </c>
      <c r="B15" s="74"/>
      <c r="C15" s="74" t="s">
        <v>97</v>
      </c>
      <c r="D15" s="75" t="s">
        <v>98</v>
      </c>
      <c r="E15" s="74" t="s">
        <v>93</v>
      </c>
      <c r="F15" s="74" t="s">
        <v>117</v>
      </c>
      <c r="G15" s="74"/>
      <c r="H15" s="75" t="s">
        <v>122</v>
      </c>
      <c r="I15" s="74"/>
      <c r="J15" s="76"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1"/>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1"/>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2016-07-25T14:51:45Z</dcterms:modified>
</cp:coreProperties>
</file>