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224"/>
  <workbookPr showInkAnnotation="0" codeName="ThisWorkbook" autoCompressPictures="0"/>
  <mc:AlternateContent xmlns:mc="http://schemas.openxmlformats.org/markup-compatibility/2006">
    <mc:Choice Requires="x15">
      <x15ac:absPath xmlns:x15ac="http://schemas.microsoft.com/office/spreadsheetml/2010/11/ac" url="/Users/joan/Dropbox/Aula planeta/Entregas/Entrega 25 (cuenta para agosto) X/REC330 (M5A)X/"/>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460" windowWidth="12920" windowHeight="147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0" i="1"/>
  <c r="A11" i="1"/>
  <c r="A12" i="1"/>
  <c r="A13" i="1"/>
  <c r="A14" i="1"/>
  <c r="A15" i="1"/>
  <c r="A16" i="1"/>
  <c r="A17" i="1"/>
  <c r="A18" i="1"/>
  <c r="A19"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<sst xmlns="http://schemas.openxmlformats.org/spreadsheetml/2006/main" count="403" uniqueCount="202">
  <si>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</si>
  <si>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</si>
  <si>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</si>
  <si>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</si>
  <si>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</si>
  <si>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</si>
  <si>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</si>
  <si>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</si>
  <si>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</si>
  <si>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</si>
  <si>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</si>
  <si>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</si>
  <si>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</si>
  <si>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</si>
  <si>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</si>
  <si>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</si>
  <si>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</si>
  <si>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</si>
  <si>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</si>
  <si>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</si>
  <si>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</si>
  <si>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</si>
  <si>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</si>
  <si>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</si>
  <si>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</si>
  <si>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</si>
  <si>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</si>
  <si>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</si>
  <si>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</si>
  <si>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</si>
  <si>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</si>
  <si>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</si>
  <si>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</si>
  <si>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</si>
  <si>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</si>
  <si>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</si>
  <si>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</si>
  <si>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</si>
  <si>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</si>
  <si>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</si>
  <si>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</si>
  <si>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</si>
  <si>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</si>
  <si>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</si>
  <si>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</si>
  <si>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</si>
  <si>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</si>
  <si>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</si>
  <si>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</si>
  <si>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</si>
  <si>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</si>
  <si>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</si>
  <si>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</si>
  <si>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</si>
  <si>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</si>
  <si>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</si>
  <si>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</si>
  <si>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</si>
  <si>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</si>
  <si>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</si>
  <si>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</si>
  <si>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</si>
  <si>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</si>
  <si>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</si>
  <si>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</si>
  <si>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</si>
  <si>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</si>
  <si>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</si>
  <si>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</si>
  <si>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</si>
  <si>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</si>
  <si>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</si>
  <si>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</si>
  <si>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</si>
  <si>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</si>
  <si>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</si>
  <si>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</si>
  <si>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</si>
  <si>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</si>
  <si>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</si>
  <si>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</si>
  <si>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</si>
  <si>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</si>
  <si>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</si>
  <si>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</si>
  <si>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</si>
  <si>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</si>
  <si>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</si>
  <si>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</si>
  <si>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</si>
  <si>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</si>
  <si>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</si>
  <si>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</si>
  <si>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</si>
  <si>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</si>
  <si>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</si>
  <si>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</si>
  <si>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</si>
  <si>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</si>
  <si>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</si>
  <si>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</si>
  <si>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</si>
  <si>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</si>
  <si>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</si>
  <si>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</si>
  <si>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</si>
  <si>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</si>
  <si>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</si>
  <si>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</si>
  <si>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</si>
  <si>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</si>
  <si>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</si>
  <si>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</si>
  <si>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</si>
  <si>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</si>
  <si>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</si>
  <si>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</si>
  <si>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</si>
  <si>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</si>
  <si>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</si>
  <si>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</si>
  <si>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</si>
  <si>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</si>
  <si>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</si>
  <si>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</si>
  <si>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</si>
  <si>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</si>
  <si>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</si>
  <si>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</si>
  <si>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</si>
  <si>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</si>
  <si>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</si>
  <si>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</si>
  <si>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</si>
  <si>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</si>
  <si>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</si>
  <si>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</si>
  <si>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</si>
  <si>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</si>
  <si>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</si>
  <si>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</si>
  <si>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</si>
  <si>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</si>
  <si>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</si>
  <si>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</si>
  <si>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</si>
  <si>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</si>
  <si>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</si>
  <si>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</si>
  <si>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</si>
  <si>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</si>
  <si>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</si>
  <si>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</si>
  <si>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</si>
  <si>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</si>
  <si>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</si>
  <si>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</si>
  <si>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</si>
  <si>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</si>
  <si>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</si>
  <si>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</si>
  <si>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</si>
  <si>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</si>
  <si>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</si>
  <si>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</si>
  <si>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</si>
  <si>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</si>
  <si>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</si>
  <si>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</si>
  <si>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</si>
  <si>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</si>
  <si>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</si>
  <si>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</si>
  <si>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</si>
  <si>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</si>
  <si>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</si>
  <si>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</si>
  <si>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</si>
  <si>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</si>
  <si>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</si>
  <si>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</si>
  <si>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</si>
  <si>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</si>
  <si>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</si>
  <si>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</si>
  <si>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</si>
  <si>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</si>
  <si>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MA_11_06_REC330_CO</t>
  </si>
  <si>
    <t>Evaluación</t>
  </si>
  <si>
    <t xml:space="preserve">ver descripción de la imagen </t>
  </si>
  <si>
    <t>Ilustración</t>
  </si>
  <si>
    <t>tabla de frecuencia, imagen de la pregunta 1</t>
  </si>
  <si>
    <t>tabla de contingencia, imagen de la pregunta 2</t>
  </si>
  <si>
    <t>diagrama de árbol, imagen de la pregunta 3</t>
  </si>
  <si>
    <t>balotas, imagen de la pregunta 4</t>
  </si>
  <si>
    <t>balotas, imagen de la pregunta 5</t>
  </si>
  <si>
    <t>dos dados, imagen de la pregunta 6</t>
  </si>
  <si>
    <t>pódium, imagen de la pregunta 7</t>
  </si>
  <si>
    <t>lanzar moneda, imagen de la pregunta 8</t>
  </si>
  <si>
    <t>bolsa, imagen de la pregunta 9</t>
  </si>
  <si>
    <t>dados, imagen de la pregunta 10</t>
  </si>
  <si>
    <t>ninguna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</si>
</sst>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Times New Roman"/>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127001</xdr:colOff>
      <xdr:row>9</xdr:row>
      <xdr:rowOff>42333</xdr:rowOff>
    </xdr:from>
    <xdr:to>
      <xdr:col>24</xdr:col>
      <xdr:colOff>97368</xdr:colOff>
      <xdr:row>9</xdr:row>
      <xdr:rowOff>2048933</xdr:rowOff>
    </xdr:to>
    <xdr:pic>
      <xdr:nvPicPr>
        <xdr:cNvPr id="2" name="Imagen 1"/>
        <xdr:cNvPicPr>
          <a:picLocks noChangeAspect="1"/>
        </xdr:cNvPicPr>
      </xdr:nvPicPr>
      <xdr:blipFill>
        <a:blip xmlns:r="http://schemas.openxmlformats.org/officeDocument/2006/relationships" r:embed="rId1"/>
        <a:stretch>
          <a:fillRect/>
        </a:stretch>
      </xdr:blipFill>
      <xdr:spPr>
        <a:xfrm>
          <a:off x="16478251" y="2127250"/>
          <a:ext cx="9664700" cy="2006600"/>
        </a:xfrm>
        <a:prstGeom prst="rect">
          <a:avLst/>
        </a:prstGeom>
      </xdr:spPr>
    </xdr:pic>
    <xdr:clientData/>
  </xdr:twoCellAnchor>
  <xdr:twoCellAnchor editAs="oneCell">
    <xdr:from>
      <xdr:col>10</xdr:col>
      <xdr:colOff>222250</xdr:colOff>
      <xdr:row>10</xdr:row>
      <xdr:rowOff>603249</xdr:rowOff>
    </xdr:from>
    <xdr:to>
      <xdr:col>24</xdr:col>
      <xdr:colOff>167217</xdr:colOff>
      <xdr:row>10</xdr:row>
      <xdr:rowOff>1911349</xdr:rowOff>
    </xdr:to>
    <xdr:pic>
      <xdr:nvPicPr>
        <xdr:cNvPr id="3" name="Imagen 2"/>
        <xdr:cNvPicPr>
          <a:picLocks noChangeAspect="1"/>
        </xdr:cNvPicPr>
      </xdr:nvPicPr>
      <xdr:blipFill>
        <a:blip xmlns:r="http://schemas.openxmlformats.org/officeDocument/2006/relationships" r:embed="rId2"/>
        <a:stretch>
          <a:fillRect/>
        </a:stretch>
      </xdr:blipFill>
      <xdr:spPr>
        <a:xfrm>
          <a:off x="16573500" y="4825999"/>
          <a:ext cx="9639300" cy="1308100"/>
        </a:xfrm>
        <a:prstGeom prst="rect">
          <a:avLst/>
        </a:prstGeom>
      </xdr:spPr>
    </xdr:pic>
    <xdr:clientData/>
  </xdr:twoCellAnchor>
  <xdr:twoCellAnchor editAs="oneCell">
    <xdr:from>
      <xdr:col>10</xdr:col>
      <xdr:colOff>264583</xdr:colOff>
      <xdr:row>11</xdr:row>
      <xdr:rowOff>8043</xdr:rowOff>
    </xdr:from>
    <xdr:to>
      <xdr:col>15</xdr:col>
      <xdr:colOff>698501</xdr:colOff>
      <xdr:row>11</xdr:row>
      <xdr:rowOff>2440517</xdr:rowOff>
    </xdr:to>
    <xdr:pic>
      <xdr:nvPicPr>
        <xdr:cNvPr id="4" name="Imagen 3"/>
        <xdr:cNvPicPr>
          <a:picLocks noChangeAspect="1"/>
        </xdr:cNvPicPr>
      </xdr:nvPicPr>
      <xdr:blipFill>
        <a:blip xmlns:r="http://schemas.openxmlformats.org/officeDocument/2006/relationships" r:embed="rId3"/>
        <a:stretch>
          <a:fillRect/>
        </a:stretch>
      </xdr:blipFill>
      <xdr:spPr>
        <a:xfrm>
          <a:off x="16615833" y="6791960"/>
          <a:ext cx="2698751" cy="2432474"/>
        </a:xfrm>
        <a:prstGeom prst="rect">
          <a:avLst/>
        </a:prstGeom>
      </xdr:spPr>
    </xdr:pic>
    <xdr:clientData/>
  </xdr:twoCellAnchor>
  <xdr:twoCellAnchor editAs="oneCell">
    <xdr:from>
      <xdr:col>10</xdr:col>
      <xdr:colOff>275166</xdr:colOff>
      <xdr:row>12</xdr:row>
      <xdr:rowOff>740833</xdr:rowOff>
    </xdr:from>
    <xdr:to>
      <xdr:col>16</xdr:col>
      <xdr:colOff>42333</xdr:colOff>
      <xdr:row>12</xdr:row>
      <xdr:rowOff>2010833</xdr:rowOff>
    </xdr:to>
    <xdr:pic>
      <xdr:nvPicPr>
        <xdr:cNvPr id="5" name="Imagen 4"/>
        <xdr:cNvPicPr>
          <a:picLocks noChangeAspect="1"/>
        </xdr:cNvPicPr>
      </xdr:nvPicPr>
      <xdr:blipFill>
        <a:blip xmlns:r="http://schemas.openxmlformats.org/officeDocument/2006/relationships" r:embed="rId4"/>
        <a:stretch>
          <a:fillRect/>
        </a:stretch>
      </xdr:blipFill>
      <xdr:spPr>
        <a:xfrm>
          <a:off x="16626416" y="10011833"/>
          <a:ext cx="2857500" cy="1270000"/>
        </a:xfrm>
        <a:prstGeom prst="rect">
          <a:avLst/>
        </a:prstGeom>
      </xdr:spPr>
    </xdr:pic>
    <xdr:clientData/>
  </xdr:twoCellAnchor>
  <xdr:twoCellAnchor editAs="oneCell">
    <xdr:from>
      <xdr:col>10</xdr:col>
      <xdr:colOff>190500</xdr:colOff>
      <xdr:row>13</xdr:row>
      <xdr:rowOff>857250</xdr:rowOff>
    </xdr:from>
    <xdr:to>
      <xdr:col>18</xdr:col>
      <xdr:colOff>351367</xdr:colOff>
      <xdr:row>13</xdr:row>
      <xdr:rowOff>1581150</xdr:rowOff>
    </xdr:to>
    <xdr:pic>
      <xdr:nvPicPr>
        <xdr:cNvPr id="6" name="Imagen 5"/>
        <xdr:cNvPicPr>
          <a:picLocks noChangeAspect="1"/>
        </xdr:cNvPicPr>
      </xdr:nvPicPr>
      <xdr:blipFill>
        <a:blip xmlns:r="http://schemas.openxmlformats.org/officeDocument/2006/relationships" r:embed="rId5"/>
        <a:stretch>
          <a:fillRect/>
        </a:stretch>
      </xdr:blipFill>
      <xdr:spPr>
        <a:xfrm>
          <a:off x="16541750" y="13102167"/>
          <a:ext cx="4902200" cy="723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K21" sqref="K21"/>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x14ac:dyDescent="0.55000000000000004">
      <c r="A1" s="1"/>
      <c r="B1" s="1"/>
      <c r="C1" s="1"/>
      <c r="D1" s="1"/>
      <c r="F1" s="1"/>
      <c r="G1" s="1"/>
      <c r="H1" s="38"/>
      <c r="I1" s="38"/>
      <c r="J1" s="14"/>
      <c r="K1" s="14"/>
      <c r="L1" s="2" t="s">
        <v>5</v>
      </c>
      <c r="M1" s="2" t="str">
        <f>CONCATENATE('Definición técnica de imagenes'!$B$1," ",$G$5)</f>
        <v>Ubicación de la imagen en el recurso M5A</v>
      </c>
    </row>
    <row r="2" spans="1:16" ht="16" x14ac:dyDescent="0.2">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5">
      <c r="A3" s="1"/>
      <c r="B3" s="4" t="s">
        <v>8</v>
      </c>
      <c r="C3" s="86">
        <v>11</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x14ac:dyDescent="0.2">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x14ac:dyDescent="0.55000000000000004">
      <c r="A5" s="1"/>
      <c r="B5" s="6" t="s">
        <v>1</v>
      </c>
      <c r="C5" s="88"/>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x14ac:dyDescent="0.550000000000000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68" customHeight="1" x14ac:dyDescent="0.2">
      <c r="A10" s="12" t="str">
        <f>IF(OR(B10&lt;&gt;"",J10&lt;&gt;""),"IMG01","")</f>
        <v>IMG01</v>
      </c>
      <c r="B10" s="108" t="s">
        <v>189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MA_11_06_REC330_CO_IMG01n.png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MA_11_06_REC330_CO_IMG01a.png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8" t="s">
        <v>191</v>
      </c>
      <c r="K10" s="64"/>
      <c r="O10" s="2" t="str">
        <f>'Definición técnica de imagenes'!A12</f>
        <v>M12D</v>
      </c>
    </row>
    <row r="11" spans="1:16" s="11" customFormat="1" ht="202" customHeight="1" x14ac:dyDescent="0.2">
      <c r="A11" s="12" t="str">
        <f t="shared" ref="A11:A18" si="3">IF(OR(B11&lt;&gt;"",J11&lt;&gt;""),CONCATENATE(LEFT(A10,3),IF(MID(A10,4,2)+1&lt;10,CONCATENATE("0",MID(A10,4,2)+1))),"")</f>
        <v>IMG02</v>
      </c>
      <c r="B11" s="108" t="s">
        <v>189</v>
      </c>
      <c r="C11" s="20" t="str">
        <f t="shared" si="0"/>
        <v>Recurso M5A</v>
      </c>
      <c r="D11" s="63" t="s">
        <v>190</v>
      </c>
      <c r="E11" s="63" t="s">
        <v>155</v>
      </c>
      <c r="F11" s="13" t="str">
        <f t="shared" ref="F11:F74" ca="1" si="4">IF(OR(B11&lt;&gt;"",J11&lt;&gt;""),CONCATENATE($C$7,"_",$A11,IF($G$4="Cuaderno de Estudio","_small",CONCATENATE(IF(I11="","","n"),IF(LEFT($G$5,1)="F",".jpg",".png")))),"")</f>
        <v>MA_11_06_REC330_CO_IMG02n.png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MA_11_06_REC330_CO_IMG02a.png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108" t="s">
        <v>192</v>
      </c>
      <c r="K11" s="65"/>
      <c r="O11" s="2" t="str">
        <f>'Definición técnica de imagenes'!A13</f>
        <v>M101</v>
      </c>
    </row>
    <row r="12" spans="1:16" s="11" customFormat="1" ht="196" customHeight="1" x14ac:dyDescent="0.2">
      <c r="A12" s="12" t="str">
        <f t="shared" si="3"/>
        <v>IMG03</v>
      </c>
      <c r="B12" s="108" t="s">
        <v>189</v>
      </c>
      <c r="C12" s="20" t="str">
        <f t="shared" si="0"/>
        <v>Recurso M5A</v>
      </c>
      <c r="D12" s="63" t="s">
        <v>190</v>
      </c>
      <c r="E12" s="63" t="s">
        <v>155</v>
      </c>
      <c r="F12" s="13" t="str">
        <f t="shared" ca="1" si="4"/>
        <v>MA_11_06_REC330_CO_IMG03n.png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MA_11_06_REC330_CO_IMG03a.png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108" t="s">
        <v>193</v>
      </c>
      <c r="K12" s="64"/>
      <c r="O12" s="2" t="str">
        <f>'Definición técnica de imagenes'!A18</f>
        <v>Diaporama F1</v>
      </c>
    </row>
    <row r="13" spans="1:16" s="11" customFormat="1" ht="234" customHeight="1" x14ac:dyDescent="0.2">
      <c r="A13" s="12" t="str">
        <f t="shared" si="3"/>
        <v>IMG04</v>
      </c>
      <c r="B13" s="108" t="s">
        <v>189</v>
      </c>
      <c r="C13" s="20" t="str">
        <f t="shared" si="0"/>
        <v>Recurso M5A</v>
      </c>
      <c r="D13" s="63" t="s">
        <v>190</v>
      </c>
      <c r="E13" s="63" t="s">
        <v>155</v>
      </c>
      <c r="F13" s="13" t="str">
        <f t="shared" ca="1" si="4"/>
        <v>MA_11_06_REC330_CO_IMG04n.png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MA_11_06_REC330_CO_IMG04a.png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108" t="s">
        <v>194</v>
      </c>
      <c r="K13" s="64"/>
      <c r="O13" s="2" t="str">
        <f>'Definición técnica de imagenes'!A19</f>
        <v>F4</v>
      </c>
    </row>
    <row r="14" spans="1:16" s="11" customFormat="1" ht="202" customHeight="1" x14ac:dyDescent="0.2">
      <c r="A14" s="12" t="str">
        <f t="shared" si="3"/>
        <v>IMG05</v>
      </c>
      <c r="B14" s="108" t="s">
        <v>189</v>
      </c>
      <c r="C14" s="20" t="str">
        <f t="shared" si="0"/>
        <v>Recurso M5A</v>
      </c>
      <c r="D14" s="63" t="s">
        <v>190</v>
      </c>
      <c r="E14" s="63" t="s">
        <v>155</v>
      </c>
      <c r="F14" s="13" t="str">
        <f t="shared" ca="1" si="4"/>
        <v>MA_11_06_REC330_CO_IMG05n.png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MA_11_06_REC330_CO_IMG05a.png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108" t="s">
        <v>195</v>
      </c>
      <c r="K14" s="64"/>
      <c r="O14" s="2" t="str">
        <f>'Definición técnica de imagenes'!A22</f>
        <v>F6</v>
      </c>
    </row>
    <row r="15" spans="1:16" s="11" customFormat="1" ht="26" x14ac:dyDescent="0.2">
      <c r="A15" s="12" t="str">
        <f t="shared" si="3"/>
        <v>IMG06</v>
      </c>
      <c r="B15" s="108">
        <v>228592924</v>
      </c>
      <c r="C15" s="20" t="str">
        <f t="shared" si="0"/>
        <v>Recurso M5A</v>
      </c>
      <c r="D15" s="63" t="s">
        <v>190</v>
      </c>
      <c r="E15" s="63" t="s">
        <v>155</v>
      </c>
      <c r="F15" s="13" t="str">
        <f t="shared" ca="1" si="4"/>
        <v>MA_11_06_REC330_CO_IMG06n.png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MA_11_06_REC330_CO_IMG06a.png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108" t="s">
        <v>196</v>
      </c>
      <c r="K15" s="66" t="s">
        <v>201</v>
      </c>
      <c r="O15" s="2" t="str">
        <f>'Definición técnica de imagenes'!A24</f>
        <v>F6B</v>
      </c>
    </row>
    <row r="16" spans="1:16" s="11" customFormat="1" ht="26" x14ac:dyDescent="0.2">
      <c r="A16" s="12" t="str">
        <f t="shared" si="3"/>
        <v>IMG07</v>
      </c>
      <c r="B16" s="108">
        <v>112207202</v>
      </c>
      <c r="C16" s="20" t="str">
        <f t="shared" si="0"/>
        <v>Recurso M5A</v>
      </c>
      <c r="D16" s="63" t="s">
        <v>190</v>
      </c>
      <c r="E16" s="63" t="s">
        <v>155</v>
      </c>
      <c r="F16" s="13" t="str">
        <f t="shared" ca="1" si="4"/>
        <v>MA_11_06_REC330_CO_IMG07n.png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MA_11_06_REC330_CO_IMG07a.png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108" t="s">
        <v>197</v>
      </c>
      <c r="K16" s="67" t="s">
        <v>201</v>
      </c>
      <c r="O16" s="2" t="str">
        <f>'Definición técnica de imagenes'!A25</f>
        <v>F7</v>
      </c>
    </row>
    <row r="17" spans="1:15" s="11" customFormat="1" ht="26" x14ac:dyDescent="0.2">
      <c r="A17" s="12" t="str">
        <f t="shared" si="3"/>
        <v>IMG08</v>
      </c>
      <c r="B17" s="108">
        <v>432229084</v>
      </c>
      <c r="C17" s="20" t="str">
        <f t="shared" si="0"/>
        <v>Recurso M5A</v>
      </c>
      <c r="D17" s="63" t="s">
        <v>190</v>
      </c>
      <c r="E17" s="63" t="s">
        <v>155</v>
      </c>
      <c r="F17" s="13" t="str">
        <f t="shared" ca="1" si="4"/>
        <v>MA_11_06_REC330_CO_IMG08n.png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MA_11_06_REC330_CO_IMG08a.png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108" t="s">
        <v>198</v>
      </c>
      <c r="K17" s="66" t="s">
        <v>201</v>
      </c>
      <c r="O17" s="2" t="str">
        <f>'Definición técnica de imagenes'!A27</f>
        <v>F7B</v>
      </c>
    </row>
    <row r="18" spans="1:15" s="11" customFormat="1" ht="26" x14ac:dyDescent="0.2">
      <c r="A18" s="12" t="str">
        <f t="shared" si="3"/>
        <v>IMG09</v>
      </c>
      <c r="B18" s="108">
        <v>191883455</v>
      </c>
      <c r="C18" s="20" t="str">
        <f t="shared" si="0"/>
        <v>Recurso M5A</v>
      </c>
      <c r="D18" s="63" t="s">
        <v>190</v>
      </c>
      <c r="E18" s="63" t="s">
        <v>155</v>
      </c>
      <c r="F18" s="13" t="str">
        <f t="shared" ca="1" si="4"/>
        <v>MA_11_06_REC330_CO_IMG09n.png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MA_11_06_REC330_CO_IMG09a.png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108" t="s">
        <v>199</v>
      </c>
      <c r="K18" s="66" t="s">
        <v>201</v>
      </c>
      <c r="O18" s="2" t="str">
        <f>'Definición técnica de imagenes'!A30</f>
        <v>F8</v>
      </c>
    </row>
    <row r="19" spans="1:15" s="11" customFormat="1" ht="26" x14ac:dyDescent="0.2">
      <c r="A19" s="12" t="str">
        <f t="shared" ref="A19:A50" si="6">IF(OR(B19&lt;&gt;"",J19&lt;&gt;""),CONCATENATE(LEFT(A18,3),IF(MID(A18,4,2)+1&lt;10,CONCATENATE("0",MID(A18,4,2)+1),MID(A18,4,2)+1)),"")</f>
        <v>IMG10</v>
      </c>
      <c r="B19" s="108">
        <v>355945088</v>
      </c>
      <c r="C19" s="20" t="str">
        <f t="shared" si="0"/>
        <v>Recurso M5A</v>
      </c>
      <c r="D19" s="63" t="s">
        <v>190</v>
      </c>
      <c r="E19" s="63" t="s">
        <v>155</v>
      </c>
      <c r="F19" s="13" t="str">
        <f t="shared" ca="1" si="4"/>
        <v>MA_11_06_REC330_CO_IMG10n.png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MA_11_06_REC330_CO_IMG10a.png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108" t="s">
        <v>200</v>
      </c>
      <c r="K19" s="67" t="s">
        <v>201</v>
      </c>
      <c r="O19" s="2" t="str">
        <f>'Definición técnica de imagenes'!A31</f>
        <v>F10</v>
      </c>
    </row>
    <row r="20" spans="1:15" s="11" customFormat="1" x14ac:dyDescent="0.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2" t="s">
        <v>38</v>
      </c>
      <c r="B1" s="93"/>
      <c r="C1" s="93"/>
      <c r="D1" s="93"/>
      <c r="E1" s="93"/>
      <c r="F1" s="94"/>
    </row>
    <row r="2" spans="1:11" x14ac:dyDescent="0.2">
      <c r="A2" s="30" t="s">
        <v>42</v>
      </c>
      <c r="B2" s="31"/>
      <c r="C2" s="95" t="s">
        <v>13</v>
      </c>
      <c r="D2" s="96"/>
      <c r="E2" s="97"/>
      <c r="F2" s="32"/>
    </row>
    <row r="3" spans="1:11" ht="64" x14ac:dyDescent="0.2">
      <c r="A3" s="33" t="s">
        <v>43</v>
      </c>
      <c r="B3" s="31"/>
      <c r="C3" s="101" t="s">
        <v>14</v>
      </c>
      <c r="D3" s="102"/>
      <c r="E3" s="103"/>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4" t="str">
        <f>CONCATENATE(H21,"_",I21,"_",J21,"_CO")</f>
        <v>LE_07_04_CO</v>
      </c>
      <c r="E5" s="105"/>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0" t="str">
        <f>CONCATENATE("SolicitudGrafica_",D5,".xls")</f>
        <v>SolicitudGrafica_LE_07_04_CO.xls</v>
      </c>
      <c r="E7" s="90"/>
      <c r="F7" s="91"/>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2" t="s">
        <v>41</v>
      </c>
      <c r="B13" s="93"/>
      <c r="C13" s="93"/>
      <c r="D13" s="93"/>
      <c r="E13" s="93"/>
      <c r="F13" s="94"/>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5" t="s">
        <v>49</v>
      </c>
      <c r="D15" s="96"/>
      <c r="E15" s="96"/>
      <c r="F15" s="97"/>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8" t="str">
        <f>CONCATENATE(H21,"_",I21,"_",J21,"_",K45)</f>
        <v>LE_07_04_REC10</v>
      </c>
      <c r="E17" s="99"/>
      <c r="F17" s="100"/>
      <c r="J17" s="22">
        <v>14</v>
      </c>
      <c r="K17" s="22">
        <v>14</v>
      </c>
    </row>
    <row r="18" spans="1:11" ht="81" thickBot="1" x14ac:dyDescent="0.25">
      <c r="A18" s="33" t="s">
        <v>48</v>
      </c>
      <c r="B18" s="31"/>
      <c r="C18" s="59" t="s">
        <v>120</v>
      </c>
      <c r="D18" s="90" t="str">
        <f>CONCATENATE("SolicitudGrafica_",D17,".xls")</f>
        <v>SolicitudGrafica_LE_07_04_REC10.xls</v>
      </c>
      <c r="E18" s="90"/>
      <c r="F18" s="91"/>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7" t="s">
        <v>56</v>
      </c>
      <c r="B1" s="107" t="s">
        <v>149</v>
      </c>
      <c r="C1" s="107" t="s">
        <v>63</v>
      </c>
      <c r="D1" s="107" t="s">
        <v>64</v>
      </c>
      <c r="E1" s="107" t="s">
        <v>5</v>
      </c>
      <c r="F1" s="107" t="s">
        <v>65</v>
      </c>
      <c r="G1" s="107" t="s">
        <v>66</v>
      </c>
      <c r="H1" s="106" t="s">
        <v>68</v>
      </c>
      <c r="I1" s="106"/>
    </row>
    <row r="2" spans="1:10" x14ac:dyDescent="0.2">
      <c r="A2" s="107"/>
      <c r="B2" s="107"/>
      <c r="C2" s="107"/>
      <c r="D2" s="107"/>
      <c r="E2" s="107"/>
      <c r="F2" s="107"/>
      <c r="G2" s="107"/>
      <c r="H2" s="39" t="s">
        <v>65</v>
      </c>
      <c r="I2" s="39" t="s">
        <v>66</v>
      </c>
    </row>
    <row r="3" spans="1:10" s="41" customFormat="1" ht="14.75" customHeight="1" x14ac:dyDescent="0.5">
      <c r="A3" s="40" t="s">
        <v>69</v>
      </c>
      <c r="B3" s="40" t="s">
        <v>155</v>
      </c>
      <c r="C3" s="40" t="s">
        <v>70</v>
      </c>
      <c r="D3" s="40" t="s">
        <v>71</v>
      </c>
      <c r="E3" s="40" t="s">
        <v>72</v>
      </c>
      <c r="F3" s="40" t="s">
        <v>73</v>
      </c>
      <c r="G3" s="40"/>
      <c r="H3" s="40" t="s">
        <v>122</v>
      </c>
      <c r="I3" s="40"/>
    </row>
    <row r="4" spans="1:10" s="41" customFormat="1" ht="14.75" customHeight="1" x14ac:dyDescent="0.5">
      <c r="A4" s="42" t="s">
        <v>57</v>
      </c>
      <c r="B4" s="40" t="s">
        <v>155</v>
      </c>
      <c r="C4" s="42" t="s">
        <v>74</v>
      </c>
      <c r="D4" s="42" t="s">
        <v>71</v>
      </c>
      <c r="E4" s="42" t="s">
        <v>72</v>
      </c>
      <c r="F4" s="42" t="s">
        <v>75</v>
      </c>
      <c r="G4" s="42" t="s">
        <v>76</v>
      </c>
      <c r="H4" s="42" t="s">
        <v>123</v>
      </c>
      <c r="I4" s="42" t="s">
        <v>124</v>
      </c>
    </row>
    <row r="5" spans="1:10" s="41" customFormat="1" ht="14.75" customHeight="1" x14ac:dyDescent="0.5">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5">
      <c r="A8" s="42" t="s">
        <v>80</v>
      </c>
      <c r="B8" s="40" t="s">
        <v>155</v>
      </c>
      <c r="C8" s="42" t="s">
        <v>81</v>
      </c>
      <c r="D8" s="42" t="s">
        <v>71</v>
      </c>
      <c r="E8" s="42" t="s">
        <v>72</v>
      </c>
      <c r="F8" s="42" t="s">
        <v>75</v>
      </c>
      <c r="G8" s="42" t="s">
        <v>76</v>
      </c>
      <c r="H8" s="42" t="s">
        <v>123</v>
      </c>
      <c r="I8" s="42" t="s">
        <v>124</v>
      </c>
    </row>
    <row r="9" spans="1:10" s="41" customFormat="1" ht="14.75" customHeight="1" x14ac:dyDescent="0.5">
      <c r="A9" s="42" t="s">
        <v>82</v>
      </c>
      <c r="B9" s="40" t="s">
        <v>155</v>
      </c>
      <c r="C9" s="42" t="s">
        <v>83</v>
      </c>
      <c r="D9" s="42" t="s">
        <v>71</v>
      </c>
      <c r="E9" s="42" t="s">
        <v>72</v>
      </c>
      <c r="F9" s="42" t="s">
        <v>75</v>
      </c>
      <c r="G9" s="42" t="s">
        <v>76</v>
      </c>
      <c r="H9" s="42" t="s">
        <v>123</v>
      </c>
      <c r="I9" s="42" t="s">
        <v>124</v>
      </c>
    </row>
    <row r="10" spans="1:10" s="41" customFormat="1" ht="14.75" customHeight="1" x14ac:dyDescent="0.5">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2" t="s">
        <v>90</v>
      </c>
      <c r="D12" s="42" t="s">
        <v>71</v>
      </c>
      <c r="E12" s="42" t="s">
        <v>72</v>
      </c>
      <c r="F12" s="42" t="s">
        <v>75</v>
      </c>
      <c r="G12" s="42" t="s">
        <v>76</v>
      </c>
      <c r="H12" s="42" t="s">
        <v>123</v>
      </c>
      <c r="I12" s="42" t="s">
        <v>124</v>
      </c>
    </row>
    <row r="13" spans="1:10" s="41" customFormat="1" ht="14.75" customHeight="1" x14ac:dyDescent="0.5">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6" customFormat="1" ht="14.75" customHeight="1" x14ac:dyDescent="0.2">
      <c r="A15" s="74" t="s">
        <v>96</v>
      </c>
      <c r="B15" s="74"/>
      <c r="C15" s="74" t="s">
        <v>97</v>
      </c>
      <c r="D15" s="75" t="s">
        <v>98</v>
      </c>
      <c r="E15" s="74" t="s">
        <v>93</v>
      </c>
      <c r="F15" s="74" t="s">
        <v>117</v>
      </c>
      <c r="G15" s="74"/>
      <c r="H15" s="75" t="s">
        <v>122</v>
      </c>
      <c r="I15" s="74"/>
      <c r="J15" s="76"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5">
      <c r="A18" s="42" t="s">
        <v>184</v>
      </c>
      <c r="B18" s="42" t="s">
        <v>155</v>
      </c>
      <c r="C18" s="44" t="s">
        <v>148</v>
      </c>
      <c r="D18" s="44" t="s">
        <v>71</v>
      </c>
      <c r="E18" s="44" t="s">
        <v>93</v>
      </c>
      <c r="F18" s="44" t="s">
        <v>117</v>
      </c>
      <c r="G18" s="44"/>
      <c r="H18" s="42" t="s">
        <v>122</v>
      </c>
      <c r="I18" s="44"/>
      <c r="J18" s="49"/>
    </row>
    <row r="19" spans="1:10" ht="14.75" customHeight="1" x14ac:dyDescent="0.5">
      <c r="A19" s="42" t="s">
        <v>137</v>
      </c>
      <c r="B19" s="42" t="s">
        <v>150</v>
      </c>
      <c r="C19" s="44"/>
      <c r="D19" s="44" t="s">
        <v>71</v>
      </c>
      <c r="E19" s="44" t="s">
        <v>93</v>
      </c>
      <c r="F19" s="44" t="s">
        <v>171</v>
      </c>
      <c r="G19" s="44"/>
      <c r="H19" s="42" t="s">
        <v>122</v>
      </c>
      <c r="I19" s="44"/>
      <c r="J19" s="49"/>
    </row>
    <row r="20" spans="1:10" ht="14.75" customHeight="1" x14ac:dyDescent="0.5">
      <c r="A20" s="42" t="s">
        <v>137</v>
      </c>
      <c r="B20" s="42" t="s">
        <v>155</v>
      </c>
      <c r="C20" s="44"/>
      <c r="D20" s="44" t="s">
        <v>71</v>
      </c>
      <c r="E20" s="44" t="s">
        <v>93</v>
      </c>
      <c r="F20" s="44" t="s">
        <v>172</v>
      </c>
      <c r="G20" s="44"/>
      <c r="H20" s="42" t="s">
        <v>122</v>
      </c>
      <c r="I20" s="44"/>
      <c r="J20" s="49"/>
    </row>
    <row r="21" spans="1:10" ht="14.75" customHeight="1" x14ac:dyDescent="0.5">
      <c r="A21" s="42" t="s">
        <v>137</v>
      </c>
      <c r="B21" s="42" t="s">
        <v>163</v>
      </c>
      <c r="C21" s="44"/>
      <c r="D21" s="44" t="s">
        <v>71</v>
      </c>
      <c r="E21" s="44" t="s">
        <v>93</v>
      </c>
      <c r="F21" s="44" t="s">
        <v>173</v>
      </c>
      <c r="G21" s="44"/>
      <c r="H21" s="42" t="s">
        <v>122</v>
      </c>
      <c r="I21" s="71"/>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5">
      <c r="A24" s="42" t="s">
        <v>134</v>
      </c>
      <c r="B24" s="42" t="s">
        <v>155</v>
      </c>
      <c r="C24" s="44"/>
      <c r="D24" s="44" t="s">
        <v>71</v>
      </c>
      <c r="E24" s="44" t="s">
        <v>93</v>
      </c>
      <c r="F24" s="46" t="s">
        <v>175</v>
      </c>
      <c r="G24" s="46" t="s">
        <v>176</v>
      </c>
      <c r="H24" s="44"/>
      <c r="I24" s="71"/>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5">
      <c r="A31" s="42" t="s">
        <v>140</v>
      </c>
      <c r="B31" s="42" t="s">
        <v>155</v>
      </c>
      <c r="C31" s="44" t="s">
        <v>145</v>
      </c>
      <c r="D31" s="44"/>
      <c r="E31" s="44"/>
      <c r="F31" s="44"/>
      <c r="G31" s="44"/>
      <c r="H31" s="44"/>
      <c r="I31" s="44"/>
    </row>
    <row r="32" spans="1:10" ht="14.75" customHeight="1" x14ac:dyDescent="0.5">
      <c r="A32" s="42" t="s">
        <v>141</v>
      </c>
      <c r="B32" s="42" t="s">
        <v>155</v>
      </c>
      <c r="C32" s="44"/>
      <c r="D32" s="44"/>
      <c r="E32" s="44"/>
      <c r="F32" s="44"/>
      <c r="G32" s="44"/>
      <c r="H32" s="44"/>
      <c r="I32" s="44"/>
    </row>
    <row r="33" spans="1:9" ht="14.75" customHeight="1" x14ac:dyDescent="0.5">
      <c r="A33" s="42" t="s">
        <v>136</v>
      </c>
      <c r="B33" s="42" t="s">
        <v>155</v>
      </c>
      <c r="C33" s="44"/>
      <c r="D33" s="44" t="s">
        <v>71</v>
      </c>
      <c r="E33" s="44" t="s">
        <v>93</v>
      </c>
      <c r="F33" s="44" t="s">
        <v>185</v>
      </c>
      <c r="G33" s="44"/>
      <c r="H33" s="44"/>
      <c r="I33" s="44"/>
    </row>
    <row r="34" spans="1:9" ht="14.75" customHeight="1" x14ac:dyDescent="0.5">
      <c r="A34" s="42" t="s">
        <v>142</v>
      </c>
      <c r="B34" s="42" t="s">
        <v>155</v>
      </c>
      <c r="C34" s="44" t="s">
        <v>186</v>
      </c>
      <c r="D34" s="44"/>
      <c r="E34" s="44"/>
      <c r="F34" s="44"/>
      <c r="G34" s="44"/>
      <c r="H34" s="44"/>
      <c r="I34" s="44"/>
    </row>
    <row r="35" spans="1:9" ht="14.75" customHeight="1" x14ac:dyDescent="0.5">
      <c r="A35" s="42" t="s">
        <v>95</v>
      </c>
      <c r="B35" s="42" t="s">
        <v>151</v>
      </c>
      <c r="C35" s="44" t="s">
        <v>147</v>
      </c>
      <c r="D35" s="44" t="s">
        <v>71</v>
      </c>
      <c r="E35" s="44" t="s">
        <v>93</v>
      </c>
      <c r="F35" s="44" t="s">
        <v>179</v>
      </c>
      <c r="G35" s="44" t="s">
        <v>181</v>
      </c>
      <c r="H35" s="44" t="s">
        <v>123</v>
      </c>
      <c r="I35" s="44" t="s">
        <v>124</v>
      </c>
    </row>
    <row r="36" spans="1:9" ht="14.75" customHeight="1" x14ac:dyDescent="0.5">
      <c r="A36" s="42" t="s">
        <v>95</v>
      </c>
      <c r="B36" s="42" t="s">
        <v>152</v>
      </c>
      <c r="C36" s="44" t="s">
        <v>147</v>
      </c>
      <c r="D36" s="44" t="s">
        <v>71</v>
      </c>
      <c r="E36" s="44" t="s">
        <v>93</v>
      </c>
      <c r="F36" s="44" t="s">
        <v>180</v>
      </c>
      <c r="G36" s="44" t="s">
        <v>181</v>
      </c>
      <c r="H36" s="44" t="s">
        <v>123</v>
      </c>
      <c r="I36" s="44" t="s">
        <v>124</v>
      </c>
    </row>
    <row r="37" spans="1:9" ht="14.75" customHeight="1" x14ac:dyDescent="0.5">
      <c r="A37" s="42" t="s">
        <v>143</v>
      </c>
      <c r="B37" s="42" t="s">
        <v>168</v>
      </c>
      <c r="C37" s="44" t="s">
        <v>170</v>
      </c>
      <c r="D37" s="44" t="s">
        <v>71</v>
      </c>
      <c r="E37" s="44" t="s">
        <v>93</v>
      </c>
      <c r="F37" s="44" t="s">
        <v>182</v>
      </c>
      <c r="G37" s="44"/>
      <c r="H37" s="44"/>
      <c r="I37" s="44"/>
    </row>
    <row r="38" spans="1:9" ht="14.75" customHeight="1" x14ac:dyDescent="0.5">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2016-08-02T14:19:17Z</dcterms:modified>
</cp:coreProperties>
</file>