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ctrlProps/ctrlProp7.xml" ContentType="application/vnd.ms-excel.controlproperties+xml"/>
  <Override PartName="/xl/worksheets/sheet1.xml" ContentType="application/vnd.openxmlformats-officedocument.spreadsheetml.worksheet+xml"/>
  <Default Extension="vml" ContentType="application/vnd.openxmlformats-officedocument.vmlDrawing"/>
  <Override PartName="/xl/calcChain.xml" ContentType="application/vnd.openxmlformats-officedocument.spreadsheetml.calcChain+xml"/>
  <Override PartName="/xl/ctrlProps/ctrlProp5.xml" ContentType="application/vnd.ms-excel.controlproperties+xml"/>
  <Override PartName="/xl/ctrlProps/ctrlProp6.xml" ContentType="application/vnd.ms-excel.controlproperties+xml"/>
  <Override PartName="/xl/sharedStrings.xml" ContentType="application/vnd.openxmlformats-officedocument.spreadsheetml.sharedStrings+xml"/>
  <Override PartName="/xl/ctrlProps/ctrlProp4.xml" ContentType="application/vnd.ms-excel.controlproperties+xml"/>
  <Override PartName="/xl/ctrlProps/ctrlProp3.xml" ContentType="application/vnd.ms-excel.controlproperties+xml"/>
  <Override PartName="/xl/ctrlProps/ctrlProp2.xml" ContentType="application/vnd.ms-excel.controlproperties+xml"/>
  <Override PartName="/xl/ctrlProps/ctrlProp1.xml" ContentType="application/vnd.ms-excel.controlpropertie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showInkAnnotation="0" codeName="ThisWorkbook" autoCompressPictures="0"/>
  <bookViews>
    <workbookView xWindow="708" yWindow="960" windowWidth="9996" windowHeight="7008" tabRatio="500"/>
  </bookViews>
  <sheets>
    <sheet name="Solicitud gráfica" sheetId="1" r:id="rId1"/>
    <sheet name="Ayuda" sheetId="2" r:id="rId2"/>
    <sheet name="Definición técnica de imagenes" sheetId="3" r:id="rId3"/>
  </sheets>
  <calcPr calcId="125725" concurrentCalc="0"/>
  <extLst>
    <ext xmlns:mx="http://schemas.microsoft.com/office/mac/excel/2008/main" uri="{7523E5D3-25F3-A5E0-1632-64F254C22452}">
      <mx:ArchID Flags="2"/>
    </ext>
  </extLst>
</workbook>
</file>

<file path=xl/calcChain.xml><?xml version="1.0" encoding="utf-8"?>
<calcChain xmlns="http://schemas.openxmlformats.org/spreadsheetml/2006/main">
  <c r="C10" i="1"/>
  <c r="I11"/>
  <c r="I12"/>
  <c r="I13"/>
  <c r="I14"/>
  <c r="I15"/>
  <c r="I16"/>
  <c r="I17"/>
  <c r="I18"/>
  <c r="I19"/>
  <c r="I20"/>
  <c r="I21"/>
  <c r="I22"/>
  <c r="I23"/>
  <c r="I24"/>
  <c r="I25"/>
  <c r="I26"/>
  <c r="I27"/>
  <c r="I28"/>
  <c r="I29"/>
  <c r="I30"/>
  <c r="I31"/>
  <c r="I32"/>
  <c r="I33"/>
  <c r="I34"/>
  <c r="I35"/>
  <c r="I36"/>
  <c r="I37"/>
  <c r="I38"/>
  <c r="I39"/>
  <c r="I40"/>
  <c r="I41"/>
  <c r="I42"/>
  <c r="I43"/>
  <c r="I44"/>
  <c r="I45"/>
  <c r="I46"/>
  <c r="I47"/>
  <c r="I48"/>
  <c r="I49"/>
  <c r="I50"/>
  <c r="I51"/>
  <c r="I52"/>
  <c r="I53"/>
  <c r="I54"/>
  <c r="I55"/>
  <c r="I56"/>
  <c r="I57"/>
  <c r="I58"/>
  <c r="I59"/>
  <c r="I60"/>
  <c r="I61"/>
  <c r="I62"/>
  <c r="I63"/>
  <c r="I64"/>
  <c r="I65"/>
  <c r="I66"/>
  <c r="I67"/>
  <c r="I68"/>
  <c r="I69"/>
  <c r="I70"/>
  <c r="I71"/>
  <c r="I72"/>
  <c r="I73"/>
  <c r="I74"/>
  <c r="I75"/>
  <c r="I76"/>
  <c r="I77"/>
  <c r="I78"/>
  <c r="I79"/>
  <c r="I80"/>
  <c r="I81"/>
  <c r="I82"/>
  <c r="I83"/>
  <c r="I84"/>
  <c r="I85"/>
  <c r="I86"/>
  <c r="I87"/>
  <c r="I88"/>
  <c r="I89"/>
  <c r="I90"/>
  <c r="I91"/>
  <c r="I92"/>
  <c r="I93"/>
  <c r="I94"/>
  <c r="I95"/>
  <c r="I96"/>
  <c r="I97"/>
  <c r="I98"/>
  <c r="I99"/>
  <c r="I100"/>
  <c r="I101"/>
  <c r="I102"/>
  <c r="I103"/>
  <c r="I104"/>
  <c r="I105"/>
  <c r="I106"/>
  <c r="I107"/>
  <c r="I108"/>
  <c r="I10"/>
  <c r="H11"/>
  <c r="H12"/>
  <c r="H13"/>
  <c r="H14"/>
  <c r="H15"/>
  <c r="H16"/>
  <c r="H17"/>
  <c r="H18"/>
  <c r="H19"/>
  <c r="H20"/>
  <c r="H21"/>
  <c r="H22"/>
  <c r="H23"/>
  <c r="H24"/>
  <c r="H25"/>
  <c r="H26"/>
  <c r="H27"/>
  <c r="H28"/>
  <c r="H29"/>
  <c r="H30"/>
  <c r="H31"/>
  <c r="H32"/>
  <c r="H33"/>
  <c r="H34"/>
  <c r="H35"/>
  <c r="H36"/>
  <c r="H37"/>
  <c r="H38"/>
  <c r="H39"/>
  <c r="H40"/>
  <c r="H41"/>
  <c r="H42"/>
  <c r="H43"/>
  <c r="H44"/>
  <c r="H45"/>
  <c r="H46"/>
  <c r="H47"/>
  <c r="H48"/>
  <c r="H49"/>
  <c r="H50"/>
  <c r="H51"/>
  <c r="H52"/>
  <c r="H53"/>
  <c r="H54"/>
  <c r="H55"/>
  <c r="H56"/>
  <c r="H57"/>
  <c r="H58"/>
  <c r="H59"/>
  <c r="H60"/>
  <c r="H61"/>
  <c r="H62"/>
  <c r="H63"/>
  <c r="H64"/>
  <c r="H65"/>
  <c r="H66"/>
  <c r="H67"/>
  <c r="H68"/>
  <c r="H69"/>
  <c r="H70"/>
  <c r="H71"/>
  <c r="H72"/>
  <c r="H73"/>
  <c r="H74"/>
  <c r="H75"/>
  <c r="H76"/>
  <c r="H77"/>
  <c r="H78"/>
  <c r="H79"/>
  <c r="H80"/>
  <c r="H81"/>
  <c r="H82"/>
  <c r="H83"/>
  <c r="H84"/>
  <c r="H85"/>
  <c r="H86"/>
  <c r="H87"/>
  <c r="H88"/>
  <c r="H89"/>
  <c r="H90"/>
  <c r="H91"/>
  <c r="H92"/>
  <c r="H93"/>
  <c r="H94"/>
  <c r="H95"/>
  <c r="H96"/>
  <c r="H97"/>
  <c r="H98"/>
  <c r="H99"/>
  <c r="H100"/>
  <c r="H101"/>
  <c r="H102"/>
  <c r="H103"/>
  <c r="H104"/>
  <c r="H105"/>
  <c r="H106"/>
  <c r="H107"/>
  <c r="H108"/>
  <c r="H10"/>
  <c r="D18" i="2"/>
  <c r="D7"/>
  <c r="F11" i="1"/>
  <c r="G11"/>
  <c r="F12"/>
  <c r="G12"/>
  <c r="F13"/>
  <c r="G13"/>
  <c r="F14"/>
  <c r="G14"/>
  <c r="F15"/>
  <c r="G15"/>
  <c r="F16"/>
  <c r="G16"/>
  <c r="F17"/>
  <c r="G17"/>
  <c r="F18"/>
  <c r="G18"/>
  <c r="F19"/>
  <c r="G19"/>
  <c r="F20"/>
  <c r="G20"/>
  <c r="F21"/>
  <c r="G21"/>
  <c r="F22"/>
  <c r="G22"/>
  <c r="F23"/>
  <c r="G23"/>
  <c r="F24"/>
  <c r="G24"/>
  <c r="F25"/>
  <c r="G25"/>
  <c r="F26"/>
  <c r="G26"/>
  <c r="F27"/>
  <c r="G27"/>
  <c r="F28"/>
  <c r="G28"/>
  <c r="F29"/>
  <c r="G29"/>
  <c r="F30"/>
  <c r="G30"/>
  <c r="F31"/>
  <c r="G31"/>
  <c r="F32"/>
  <c r="G32"/>
  <c r="F33"/>
  <c r="G33"/>
  <c r="F34"/>
  <c r="G34"/>
  <c r="F35"/>
  <c r="G35"/>
  <c r="F36"/>
  <c r="G36"/>
  <c r="F37"/>
  <c r="G37"/>
  <c r="F38"/>
  <c r="G38"/>
  <c r="F39"/>
  <c r="G39"/>
  <c r="F40"/>
  <c r="G40"/>
  <c r="F41"/>
  <c r="G41"/>
  <c r="F42"/>
  <c r="G42"/>
  <c r="F43"/>
  <c r="G43"/>
  <c r="F44"/>
  <c r="G44"/>
  <c r="F45"/>
  <c r="G45"/>
  <c r="F46"/>
  <c r="G46"/>
  <c r="F47"/>
  <c r="G47"/>
  <c r="F48"/>
  <c r="G48"/>
  <c r="F49"/>
  <c r="G49"/>
  <c r="F50"/>
  <c r="G50"/>
  <c r="F51"/>
  <c r="G51"/>
  <c r="F52"/>
  <c r="G52"/>
  <c r="F53"/>
  <c r="G53"/>
  <c r="F54"/>
  <c r="G54"/>
  <c r="F55"/>
  <c r="G55"/>
  <c r="F56"/>
  <c r="G56"/>
  <c r="F57"/>
  <c r="G57"/>
  <c r="F58"/>
  <c r="G58"/>
  <c r="F59"/>
  <c r="G59"/>
  <c r="F60"/>
  <c r="G60"/>
  <c r="F61"/>
  <c r="G61"/>
  <c r="F62"/>
  <c r="G62"/>
  <c r="F63"/>
  <c r="G63"/>
  <c r="F64"/>
  <c r="G64"/>
  <c r="F65"/>
  <c r="G65"/>
  <c r="F66"/>
  <c r="G66"/>
  <c r="F67"/>
  <c r="G67"/>
  <c r="F68"/>
  <c r="G68"/>
  <c r="F69"/>
  <c r="G69"/>
  <c r="F70"/>
  <c r="G70"/>
  <c r="F71"/>
  <c r="G71"/>
  <c r="F72"/>
  <c r="G72"/>
  <c r="F73"/>
  <c r="G73"/>
  <c r="F74"/>
  <c r="G74"/>
  <c r="F75"/>
  <c r="G75"/>
  <c r="F76"/>
  <c r="G76"/>
  <c r="F77"/>
  <c r="G77"/>
  <c r="F78"/>
  <c r="G78"/>
  <c r="F79"/>
  <c r="G79"/>
  <c r="F80"/>
  <c r="G80"/>
  <c r="F81"/>
  <c r="G81"/>
  <c r="F82"/>
  <c r="G82"/>
  <c r="F83"/>
  <c r="G83"/>
  <c r="F84"/>
  <c r="G84"/>
  <c r="F85"/>
  <c r="G85"/>
  <c r="F86"/>
  <c r="G86"/>
  <c r="F87"/>
  <c r="G87"/>
  <c r="F88"/>
  <c r="G88"/>
  <c r="F89"/>
  <c r="G89"/>
  <c r="F90"/>
  <c r="G90"/>
  <c r="F91"/>
  <c r="G91"/>
  <c r="F92"/>
  <c r="G92"/>
  <c r="F93"/>
  <c r="G93"/>
  <c r="F94"/>
  <c r="G94"/>
  <c r="F95"/>
  <c r="G95"/>
  <c r="F96"/>
  <c r="G96"/>
  <c r="F97"/>
  <c r="G97"/>
  <c r="F98"/>
  <c r="G98"/>
  <c r="F99"/>
  <c r="G99"/>
  <c r="F100"/>
  <c r="G100"/>
  <c r="F101"/>
  <c r="G101"/>
  <c r="F102"/>
  <c r="G102"/>
  <c r="F103"/>
  <c r="G103"/>
  <c r="F104"/>
  <c r="G104"/>
  <c r="F105"/>
  <c r="G105"/>
  <c r="F106"/>
  <c r="G106"/>
  <c r="F107"/>
  <c r="G107"/>
  <c r="F108"/>
  <c r="G108"/>
  <c r="F10"/>
  <c r="A23"/>
  <c r="A24"/>
  <c r="A25"/>
  <c r="A26"/>
  <c r="A27"/>
  <c r="A28"/>
  <c r="A29"/>
  <c r="A30"/>
  <c r="C11"/>
  <c r="C12"/>
  <c r="C13"/>
  <c r="C14"/>
  <c r="C15"/>
  <c r="C16"/>
  <c r="C17"/>
  <c r="C18"/>
  <c r="C19"/>
  <c r="C20"/>
  <c r="C21"/>
  <c r="C22"/>
  <c r="F5"/>
  <c r="I21" i="2"/>
  <c r="K45"/>
  <c r="H21"/>
  <c r="J21"/>
  <c r="D17"/>
  <c r="D5"/>
  <c r="G10" i="1"/>
</calcChain>
</file>

<file path=xl/sharedStrings.xml><?xml version="1.0" encoding="utf-8"?>
<sst xmlns="http://schemas.openxmlformats.org/spreadsheetml/2006/main" count="226" uniqueCount="154">
  <si>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</si>
  <si>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</si>
  <si>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</si>
  <si>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</si>
  <si>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</si>
  <si>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</si>
  <si>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</si>
  <si>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</si>
  <si>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</si>
  <si>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</si>
  <si>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</si>
  <si>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</si>
  <si>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</si>
  <si>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</si>
  <si>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</si>
  <si>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</si>
  <si>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</si>
  <si>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</si>
  <si>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</si>
  <si>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</si>
  <si>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</si>
  <si>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</si>
  <si>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</si>
  <si>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</si>
  <si>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</si>
  <si>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</si>
  <si>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</si>
  <si>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</si>
  <si>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</si>
  <si>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</si>
  <si>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</si>
  <si>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</si>
  <si>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</si>
  <si>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</si>
  <si>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</si>
  <si>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</si>
  <si>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</si>
  <si>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</si>
  <si>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</si>
  <si>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</si>
  <si>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</si>
  <si>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</si>
  <si>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</si>
  <si>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</si>
  <si>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</si>
  <si>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</si>
  <si>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</si>
  <si>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</si>
  <si>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</si>
  <si>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</si>
  <si>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</si>
  <si>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</si>
  <si>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</si>
  <si>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</si>
  <si>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</si>
  <si>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</si>
  <si>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</si>
  <si>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</si>
  <si>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</si>
  <si>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</si>
  <si>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</si>
  <si>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</si>
  <si>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</si>
  <si>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</si>
  <si>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</si>
  <si>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</si>
  <si>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</si>
  <si>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</si>
  <si>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</si>
  <si>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</si>
  <si>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</si>
  <si>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</si>
  <si>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</si>
  <si>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</si>
  <si>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</si>
  <si>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</si>
  <si>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</si>
  <si>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</si>
  <si>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</si>
  <si>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</si>
  <si>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</si>
  <si>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</si>
  <si>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</si>
  <si>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</si>
  <si>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</si>
  <si>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</si>
  <si>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</si>
  <si>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</si>
  <si>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</si>
  <si>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</si>
  <si>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</si>
  <si>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</si>
  <si>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</si>
  <si>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</si>
  <si>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</si>
  <si>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</si>
  <si>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</si>
  <si>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</si>
  <si>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</si>
  <si>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</si>
  <si>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</si>
  <si>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</si>
  <si>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</si>
  <si>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</si>
  <si>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</si>
  <si>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</si>
  <si>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</si>
  <si>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</si>
  <si>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</si>
  <si>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</si>
  <si>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</si>
  <si>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</si>
  <si>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</si>
  <si>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</si>
  <si>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</si>
  <si>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</si>
  <si>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</si>
  <si>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</si>
  <si>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</si>
  <si>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</si>
  <si>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</si>
  <si>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</si>
  <si>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</si>
  <si>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</si>
  <si>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</si>
  <si>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</si>
  <si>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</si>
  <si>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</si>
  <si>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</si>
  <si>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</si>
  <si>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</si>
  <si>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</si>
  <si>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</si>
  <si>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</si>
  <si>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</si>
  <si>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</si>
  <si>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</si>
  <si>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</si>
  <si>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</si>
  <si>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</si>
  <si>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</si>
  <si>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</si>
  <si>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</si>
  <si>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</si>
  <si>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</si>
  <si>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Números enteros</t>
  </si>
  <si>
    <t>Diana Shirley Velásquez Rojas</t>
  </si>
  <si>
    <t>Ilustración</t>
  </si>
  <si>
    <t>Horizontal</t>
  </si>
  <si>
    <t>1 Eso/Matemáticas/Los números enteros/¿Para qué sirven los números enteros?/Las aplicaciones de los números enteros en las matemáticas/El elemento opuesto de un número entero/El valor absoluto y opuesto de un número entero</t>
  </si>
  <si>
    <t>MT_07_01_REC120</t>
  </si>
  <si>
    <t xml:space="preserve">Ver guion MT_07_01_CO allí se describen mejor los cambios.
Cambiar lo siguiente:
Título del recurso por El valor absoluto y el opuesto de un número entero.
Dentro del recurso:
Al elegir la opción que dice Valor absoluto de un número entero, hay que ajustar las diapositivas1, 2, 3, 4 y todas aquellas en donde aparece valor absoluto de +5, a ese número hay que colocarlo entre líneas verticales como ocurre con el +10 y el -3 antes del igual.
En la última diapositiva de esta opción se deben hacer los ajustes que aquí se exponen, además de ubicar los números en valor absoluto que aparecen debajo de las líneas de colores.
En la opción Opuesto de un número entero hacer los cambios que se indican a continuación.
</t>
  </si>
  <si>
    <t>Material que expone los conceptos de valor absoluto y opuesto de un número entero.</t>
  </si>
  <si>
    <t>F1</t>
  </si>
</sst>
</file>

<file path=xl/styles.xml><?xml version="1.0" encoding="utf-8"?>
<styleSheet xmlns="http://schemas.openxmlformats.org/spreadsheetml/2006/main">
  <numFmts count="1">
    <numFmt numFmtId="164" formatCode="[$-F800]dddd\,\ mmmm\ dd\,\ yyyy"/>
  </numFmts>
  <fonts count="25">
    <font>
      <sz val="12"/>
      <color theme="1"/>
      <name val="Calibri"/>
      <family val="2"/>
      <scheme val="minor"/>
    </font>
    <font>
      <sz val="11"/>
      <color theme="1"/>
      <name val="Calibri"/>
      <family val="2"/>
      <scheme val="minor"/>
    </font>
    <font>
      <sz val="10"/>
      <name val="Century Gothic"/>
    </font>
    <font>
      <b/>
      <sz val="10"/>
      <name val="Century Gothic"/>
    </font>
    <font>
      <u/>
      <sz val="12"/>
      <color theme="10"/>
      <name val="Calibri"/>
      <family val="2"/>
      <scheme val="minor"/>
    </font>
    <font>
      <u/>
      <sz val="12"/>
      <color theme="11"/>
      <name val="Calibri"/>
      <family val="2"/>
      <scheme val="minor"/>
    </font>
    <font>
      <sz val="10"/>
      <color theme="1"/>
      <name val="Century Gothic"/>
    </font>
    <font>
      <sz val="10"/>
      <color rgb="FF000000"/>
      <name val="Century Gothic"/>
    </font>
    <font>
      <sz val="9"/>
      <color rgb="FF000000"/>
      <name val="Century Gothic"/>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u/>
      <sz val="10.8"/>
      <color theme="10"/>
      <name val="Calibri"/>
      <family val="2"/>
    </font>
    <font>
      <sz val="10"/>
      <color rgb="FF000000"/>
      <name val="Century Gothic"/>
      <family val="2"/>
    </font>
    <font>
      <sz val="12"/>
      <color rgb="FFFF0000"/>
      <name val="Times New Roman"/>
      <family val="1"/>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auto="1"/>
      </left>
      <right style="medium">
        <color auto="1"/>
      </right>
      <top style="medium">
        <color auto="1"/>
      </top>
      <bottom/>
      <diagonal/>
    </border>
  </borders>
  <cellStyleXfs count="52">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2" fillId="0" borderId="0" applyNumberFormat="0" applyFill="0" applyBorder="0" applyAlignment="0" applyProtection="0">
      <alignment vertical="top"/>
      <protection locked="0"/>
    </xf>
  </cellStyleXfs>
  <cellXfs count="113">
    <xf numFmtId="0" fontId="0" fillId="0" borderId="0" xfId="0"/>
    <xf numFmtId="0" fontId="0" fillId="0" borderId="0" xfId="0" applyBorder="1" applyAlignment="1"/>
    <xf numFmtId="0" fontId="2" fillId="0" borderId="0" xfId="0" applyFont="1" applyBorder="1" applyAlignment="1">
      <alignment horizontal="left"/>
    </xf>
    <xf numFmtId="0" fontId="2" fillId="0" borderId="0" xfId="0" applyFont="1" applyFill="1" applyBorder="1" applyAlignment="1">
      <alignment horizontal="left"/>
    </xf>
    <xf numFmtId="0" fontId="6" fillId="0" borderId="5" xfId="0" applyFont="1" applyBorder="1" applyAlignment="1">
      <alignment vertical="center"/>
    </xf>
    <xf numFmtId="0" fontId="3" fillId="5" borderId="11" xfId="0" applyFont="1" applyFill="1" applyBorder="1" applyAlignment="1">
      <alignment horizontal="center" vertical="center"/>
    </xf>
    <xf numFmtId="0" fontId="6" fillId="0" borderId="5" xfId="0" applyFont="1" applyBorder="1" applyAlignment="1">
      <alignment horizontal="left" vertical="center"/>
    </xf>
    <xf numFmtId="0" fontId="6" fillId="0" borderId="5" xfId="0" applyFont="1" applyBorder="1" applyAlignment="1">
      <alignment horizontal="left"/>
    </xf>
    <xf numFmtId="0" fontId="3" fillId="5" borderId="12" xfId="0" applyFont="1" applyFill="1" applyBorder="1" applyAlignment="1">
      <alignment horizontal="center" vertical="center"/>
    </xf>
    <xf numFmtId="0" fontId="0" fillId="0" borderId="0" xfId="0"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6" xfId="0" applyFont="1" applyBorder="1" applyAlignment="1">
      <alignment vertical="center" wrapText="1"/>
    </xf>
    <xf numFmtId="0" fontId="0" fillId="0" borderId="0" xfId="0" applyBorder="1" applyAlignment="1">
      <alignment vertical="center" wrapText="1"/>
    </xf>
    <xf numFmtId="0" fontId="0" fillId="0" borderId="17" xfId="0" applyBorder="1" applyAlignment="1">
      <alignment vertical="center" wrapText="1"/>
    </xf>
    <xf numFmtId="0" fontId="0" fillId="0" borderId="16" xfId="0" applyBorder="1" applyAlignment="1">
      <alignment vertical="center" wrapText="1"/>
    </xf>
    <xf numFmtId="0" fontId="0" fillId="0" borderId="18"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7" xfId="0" applyFont="1" applyFill="1" applyBorder="1" applyAlignment="1">
      <alignment vertical="center" wrapText="1"/>
    </xf>
    <xf numFmtId="0" fontId="0" fillId="0" borderId="0" xfId="0" applyFill="1" applyAlignment="1">
      <alignment vertical="center" wrapText="1"/>
    </xf>
    <xf numFmtId="0" fontId="16" fillId="0" borderId="28" xfId="0" applyFont="1" applyFill="1" applyBorder="1" applyAlignment="1">
      <alignment vertical="center" wrapText="1"/>
    </xf>
    <xf numFmtId="0" fontId="17" fillId="0" borderId="28" xfId="0" applyFont="1" applyFill="1" applyBorder="1" applyAlignment="1">
      <alignment vertical="center" wrapText="1"/>
    </xf>
    <xf numFmtId="0" fontId="16" fillId="0" borderId="28" xfId="0" applyFont="1" applyFill="1" applyBorder="1" applyAlignment="1">
      <alignment vertical="center"/>
    </xf>
    <xf numFmtId="0" fontId="16" fillId="0" borderId="28" xfId="0" applyFont="1" applyBorder="1" applyAlignment="1">
      <alignment vertical="center" wrapText="1"/>
    </xf>
    <xf numFmtId="0" fontId="18" fillId="0" borderId="28" xfId="0" applyFont="1" applyBorder="1" applyAlignment="1">
      <alignment vertical="center" wrapText="1"/>
    </xf>
    <xf numFmtId="0" fontId="17" fillId="0" borderId="28" xfId="0" applyFont="1" applyBorder="1" applyAlignment="1">
      <alignment vertical="center" wrapText="1"/>
    </xf>
    <xf numFmtId="0" fontId="19" fillId="0" borderId="0" xfId="0" applyFont="1" applyAlignment="1">
      <alignment vertical="center" wrapText="1"/>
    </xf>
    <xf numFmtId="0" fontId="20" fillId="0" borderId="28"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29" xfId="0" applyFill="1" applyBorder="1" applyAlignment="1">
      <alignment vertical="center" wrapText="1"/>
    </xf>
    <xf numFmtId="0" fontId="0" fillId="0" borderId="29" xfId="0" applyBorder="1" applyAlignment="1">
      <alignment vertical="center" wrapText="1"/>
    </xf>
    <xf numFmtId="0" fontId="0" fillId="0" borderId="29" xfId="0" applyBorder="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10" fillId="5" borderId="31" xfId="0" applyFont="1" applyFill="1" applyBorder="1" applyAlignment="1">
      <alignment horizontal="center" vertical="center"/>
    </xf>
    <xf numFmtId="0" fontId="9" fillId="0" borderId="0" xfId="0" applyNumberFormat="1" applyFont="1" applyBorder="1" applyAlignment="1">
      <alignment horizontal="center"/>
    </xf>
    <xf numFmtId="0" fontId="11" fillId="0" borderId="32" xfId="0" applyFont="1" applyBorder="1" applyAlignment="1">
      <alignment vertical="center" wrapText="1"/>
    </xf>
    <xf numFmtId="0" fontId="2" fillId="0" borderId="5" xfId="0" applyFont="1" applyFill="1" applyBorder="1" applyAlignment="1"/>
    <xf numFmtId="0" fontId="0" fillId="0" borderId="30" xfId="0" quotePrefix="1" applyBorder="1" applyAlignment="1">
      <alignment vertical="center" wrapText="1"/>
    </xf>
    <xf numFmtId="0" fontId="3" fillId="3" borderId="23" xfId="0" applyFont="1" applyFill="1" applyBorder="1" applyAlignment="1">
      <alignment horizontal="center" vertical="center"/>
    </xf>
    <xf numFmtId="0" fontId="3" fillId="3" borderId="24" xfId="0" applyFont="1" applyFill="1" applyBorder="1" applyAlignment="1">
      <alignment horizontal="center" vertical="center"/>
    </xf>
    <xf numFmtId="164" fontId="9" fillId="0" borderId="26" xfId="0" applyNumberFormat="1" applyFont="1" applyBorder="1" applyAlignment="1">
      <alignment horizontal="center"/>
    </xf>
    <xf numFmtId="164" fontId="9" fillId="0" borderId="25" xfId="0" applyNumberFormat="1" applyFont="1" applyBorder="1" applyAlignment="1">
      <alignment horizontal="center"/>
    </xf>
    <xf numFmtId="0" fontId="10" fillId="5" borderId="23" xfId="0" applyFont="1" applyFill="1" applyBorder="1" applyAlignment="1">
      <alignment horizontal="center" vertical="center"/>
    </xf>
    <xf numFmtId="0" fontId="3" fillId="5" borderId="30" xfId="0" applyFont="1" applyFill="1" applyBorder="1" applyAlignment="1">
      <alignment horizontal="center" vertical="center"/>
    </xf>
    <xf numFmtId="0" fontId="3" fillId="5" borderId="24"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10" xfId="0" applyFont="1" applyFill="1" applyBorder="1" applyAlignment="1"/>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12" fillId="6" borderId="13" xfId="0" applyFont="1" applyFill="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1" xfId="0" applyBorder="1" applyAlignment="1" applyProtection="1">
      <alignment horizontal="center" wrapText="1"/>
      <protection locked="0"/>
    </xf>
    <xf numFmtId="0" fontId="0" fillId="0" borderId="22"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7" borderId="0" xfId="0" applyFont="1" applyFill="1" applyAlignment="1">
      <alignment horizontal="center" vertical="center" wrapText="1"/>
    </xf>
    <xf numFmtId="0" fontId="15" fillId="8" borderId="0" xfId="0" applyFont="1" applyFill="1" applyAlignment="1">
      <alignment horizontal="center" vertical="center" wrapText="1"/>
    </xf>
    <xf numFmtId="0" fontId="9" fillId="0" borderId="5" xfId="0" applyFont="1" applyFill="1" applyBorder="1" applyAlignment="1"/>
    <xf numFmtId="0" fontId="9" fillId="0" borderId="9" xfId="0" applyFont="1" applyFill="1" applyBorder="1" applyAlignment="1"/>
    <xf numFmtId="0" fontId="14" fillId="0" borderId="0" xfId="0" applyFont="1" applyAlignment="1">
      <alignment wrapText="1"/>
    </xf>
    <xf numFmtId="0" fontId="2" fillId="0" borderId="0" xfId="0" applyFont="1" applyBorder="1" applyAlignment="1"/>
    <xf numFmtId="0" fontId="2" fillId="2" borderId="1" xfId="0" applyFont="1" applyFill="1" applyBorder="1" applyAlignment="1"/>
    <xf numFmtId="0" fontId="2" fillId="2" borderId="4" xfId="0" applyFont="1" applyFill="1" applyBorder="1" applyAlignment="1"/>
    <xf numFmtId="0" fontId="13" fillId="2" borderId="5" xfId="0" applyFont="1" applyFill="1" applyBorder="1" applyAlignment="1"/>
    <xf numFmtId="0" fontId="14" fillId="0" borderId="5" xfId="0" applyFont="1" applyBorder="1" applyAlignment="1"/>
    <xf numFmtId="0" fontId="2" fillId="2" borderId="8" xfId="0" applyFont="1" applyFill="1" applyBorder="1" applyAlignment="1"/>
    <xf numFmtId="0" fontId="14" fillId="0" borderId="0" xfId="0" applyFont="1" applyBorder="1" applyAlignment="1"/>
    <xf numFmtId="0" fontId="10" fillId="4" borderId="1" xfId="0" applyFont="1" applyFill="1" applyBorder="1" applyAlignment="1">
      <alignment vertical="center"/>
    </xf>
    <xf numFmtId="0" fontId="10" fillId="0" borderId="3" xfId="0" applyFont="1" applyBorder="1" applyAlignment="1">
      <alignment horizontal="left" vertical="center"/>
    </xf>
    <xf numFmtId="0" fontId="9" fillId="0" borderId="0" xfId="0" applyFont="1" applyBorder="1" applyAlignment="1"/>
    <xf numFmtId="0" fontId="0" fillId="0" borderId="0" xfId="0" applyFill="1" applyBorder="1" applyAlignment="1"/>
    <xf numFmtId="0" fontId="2" fillId="0" borderId="0" xfId="0" applyFont="1" applyFill="1" applyBorder="1" applyAlignment="1">
      <alignment horizontal="center"/>
    </xf>
    <xf numFmtId="0" fontId="2" fillId="0" borderId="0" xfId="0" applyFont="1" applyFill="1" applyBorder="1" applyAlignment="1"/>
    <xf numFmtId="1" fontId="9" fillId="0" borderId="5" xfId="0" applyNumberFormat="1" applyFont="1" applyFill="1" applyBorder="1" applyAlignment="1">
      <alignment vertical="center"/>
    </xf>
    <xf numFmtId="1" fontId="2" fillId="0" borderId="5" xfId="0" applyNumberFormat="1" applyFont="1" applyFill="1" applyBorder="1" applyAlignment="1">
      <alignment horizontal="left" vertical="center"/>
    </xf>
    <xf numFmtId="0" fontId="2" fillId="0" borderId="5" xfId="0" applyFont="1" applyFill="1" applyBorder="1" applyAlignment="1">
      <alignment vertical="center"/>
    </xf>
    <xf numFmtId="0" fontId="9" fillId="0" borderId="5" xfId="0" applyFont="1" applyFill="1" applyBorder="1" applyAlignment="1">
      <alignment vertical="center"/>
    </xf>
    <xf numFmtId="0" fontId="6" fillId="0" borderId="5" xfId="0" applyFont="1" applyBorder="1" applyAlignment="1"/>
    <xf numFmtId="0" fontId="7" fillId="0" borderId="5" xfId="0" applyFont="1" applyBorder="1" applyAlignment="1"/>
    <xf numFmtId="0" fontId="7" fillId="0" borderId="5" xfId="0" applyFont="1" applyBorder="1" applyAlignment="1">
      <alignment vertical="center"/>
    </xf>
    <xf numFmtId="0" fontId="8" fillId="0" borderId="5" xfId="0" applyFont="1" applyBorder="1" applyAlignment="1"/>
    <xf numFmtId="0" fontId="6" fillId="0" borderId="5" xfId="0" applyFont="1" applyFill="1" applyBorder="1" applyAlignment="1">
      <alignment horizontal="left" vertical="center"/>
    </xf>
    <xf numFmtId="0" fontId="7" fillId="0" borderId="5" xfId="0" applyFont="1" applyBorder="1" applyAlignment="1">
      <alignment horizontal="left"/>
    </xf>
    <xf numFmtId="1" fontId="2" fillId="0" borderId="5" xfId="0" quotePrefix="1" applyNumberFormat="1" applyFont="1" applyFill="1" applyBorder="1" applyAlignment="1">
      <alignment horizontal="left" vertical="center"/>
    </xf>
    <xf numFmtId="1" fontId="2" fillId="0" borderId="5" xfId="0" applyNumberFormat="1" applyFont="1" applyFill="1" applyBorder="1" applyAlignment="1">
      <alignment vertical="center"/>
    </xf>
    <xf numFmtId="0" fontId="14" fillId="0" borderId="5" xfId="0" applyFont="1" applyBorder="1" applyAlignment="1">
      <alignment horizontal="left" vertical="center"/>
    </xf>
    <xf numFmtId="0" fontId="14" fillId="0" borderId="5" xfId="0" applyFont="1" applyBorder="1" applyAlignment="1">
      <alignment horizontal="left"/>
    </xf>
    <xf numFmtId="0" fontId="22" fillId="0" borderId="5" xfId="51" applyBorder="1" applyAlignment="1" applyProtection="1">
      <alignment horizontal="left"/>
    </xf>
    <xf numFmtId="0" fontId="23" fillId="0" borderId="5" xfId="0" applyFont="1" applyBorder="1" applyAlignment="1"/>
    <xf numFmtId="0" fontId="23" fillId="0" borderId="5" xfId="0" applyFont="1" applyBorder="1" applyAlignment="1">
      <alignment vertical="center"/>
    </xf>
    <xf numFmtId="0" fontId="24" fillId="0" borderId="5" xfId="0" applyFont="1" applyBorder="1"/>
    <xf numFmtId="0" fontId="3" fillId="5" borderId="35" xfId="0" applyFont="1" applyFill="1" applyBorder="1" applyAlignment="1">
      <alignment horizontal="center" vertical="center"/>
    </xf>
    <xf numFmtId="0" fontId="24" fillId="0" borderId="5" xfId="0" applyFont="1" applyBorder="1" applyAlignment="1">
      <alignment wrapText="1"/>
    </xf>
  </cellXfs>
  <cellStyles count="52">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xfId="51" builtinId="8"/>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7" Type="http://schemas.openxmlformats.org/officeDocument/2006/relationships/ctrlProp" Target="../ctrlProps/ctrlProp4.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sheetPr codeName="Hoja1"/>
  <dimension ref="A1:P108"/>
  <sheetViews>
    <sheetView showGridLines="0" tabSelected="1" zoomScale="90" zoomScaleNormal="90" zoomScalePageLayoutView="140" workbookViewId="0">
      <pane ySplit="9" topLeftCell="A10" activePane="bottomLeft" state="frozen"/>
      <selection pane="bottomLeft" activeCell="J10" sqref="J10"/>
    </sheetView>
  </sheetViews>
  <sheetFormatPr baseColWidth="10" defaultColWidth="10.8984375" defaultRowHeight="13.2"/>
  <cols>
    <col min="1" max="1" width="7.8984375" style="80" customWidth="1"/>
    <col min="2" max="2" width="37.796875" style="80" customWidth="1"/>
    <col min="3" max="3" width="21.19921875" style="80" customWidth="1"/>
    <col min="4" max="4" width="18.5" style="80" customWidth="1"/>
    <col min="5" max="5" width="13.09765625" style="80" customWidth="1"/>
    <col min="6" max="6" width="28.19921875" style="80" customWidth="1"/>
    <col min="7" max="7" width="20.3984375" style="80" customWidth="1"/>
    <col min="8" max="8" width="28.59765625" style="80" customWidth="1"/>
    <col min="9" max="9" width="20.3984375" style="80" customWidth="1"/>
    <col min="10" max="10" width="34.8984375" style="80" customWidth="1"/>
    <col min="11" max="11" width="29.59765625" style="80" customWidth="1"/>
    <col min="12" max="12" width="20.3984375" style="80" customWidth="1"/>
    <col min="13" max="13" width="14.5" style="80" customWidth="1"/>
    <col min="14" max="16384" width="10.8984375" style="80"/>
  </cols>
  <sheetData>
    <row r="1" spans="1:16" ht="16.2" thickBot="1">
      <c r="A1" s="1"/>
      <c r="B1" s="1"/>
      <c r="C1" s="1"/>
      <c r="D1" s="1"/>
      <c r="F1" s="1"/>
      <c r="G1" s="1"/>
      <c r="H1" s="22"/>
      <c r="I1" s="22"/>
      <c r="J1" s="1"/>
      <c r="K1" s="1"/>
    </row>
    <row r="2" spans="1:16" ht="15.6">
      <c r="A2" s="1"/>
      <c r="B2" s="81" t="s">
        <v>129</v>
      </c>
      <c r="C2" s="54" t="s">
        <v>21</v>
      </c>
      <c r="D2" s="55"/>
      <c r="F2" s="47" t="s">
        <v>0</v>
      </c>
      <c r="G2" s="48"/>
      <c r="H2" s="22"/>
      <c r="I2" s="22"/>
      <c r="J2" s="1"/>
    </row>
    <row r="3" spans="1:16" ht="15.6">
      <c r="A3" s="1"/>
      <c r="B3" s="82" t="s">
        <v>8</v>
      </c>
      <c r="C3" s="56">
        <v>7</v>
      </c>
      <c r="D3" s="57"/>
      <c r="F3" s="49">
        <v>42069</v>
      </c>
      <c r="G3" s="50"/>
      <c r="H3" s="22"/>
      <c r="I3" s="22"/>
      <c r="J3" s="1"/>
    </row>
    <row r="4" spans="1:16" ht="15.6">
      <c r="A4" s="1"/>
      <c r="B4" s="82" t="s">
        <v>54</v>
      </c>
      <c r="C4" s="77" t="s">
        <v>145</v>
      </c>
      <c r="D4" s="57"/>
      <c r="E4" s="1"/>
      <c r="F4" s="83" t="s">
        <v>55</v>
      </c>
      <c r="G4" s="84" t="s">
        <v>56</v>
      </c>
      <c r="H4" s="22"/>
      <c r="I4" s="22"/>
      <c r="J4" s="1"/>
      <c r="K4" s="1"/>
    </row>
    <row r="5" spans="1:16" ht="16.2" thickBot="1">
      <c r="A5" s="1"/>
      <c r="B5" s="85" t="s">
        <v>1</v>
      </c>
      <c r="C5" s="78" t="s">
        <v>146</v>
      </c>
      <c r="D5" s="58"/>
      <c r="E5" s="1"/>
      <c r="F5" s="86" t="str">
        <f>IF(G4="Recurso","Motor del recurso","")</f>
        <v>Motor del recurso</v>
      </c>
      <c r="G5" s="86" t="s">
        <v>153</v>
      </c>
      <c r="H5" s="22"/>
      <c r="I5" s="43"/>
      <c r="J5" s="1"/>
      <c r="K5" s="1"/>
    </row>
    <row r="6" spans="1:16" ht="16.2" thickBot="1">
      <c r="A6" s="1"/>
      <c r="B6" s="1"/>
      <c r="C6" s="1"/>
      <c r="D6" s="1"/>
      <c r="E6" s="2"/>
      <c r="F6" s="1"/>
      <c r="G6" s="1"/>
      <c r="H6" s="22"/>
      <c r="I6" s="22"/>
      <c r="J6" s="1"/>
      <c r="K6" s="1"/>
    </row>
    <row r="7" spans="1:16" ht="15" customHeight="1">
      <c r="A7" s="1"/>
      <c r="B7" s="87" t="s">
        <v>40</v>
      </c>
      <c r="C7" s="88" t="s">
        <v>150</v>
      </c>
      <c r="D7" s="89" t="s">
        <v>39</v>
      </c>
      <c r="F7" s="1"/>
      <c r="G7" s="1"/>
      <c r="H7" s="1"/>
      <c r="I7" s="1"/>
      <c r="J7" s="1"/>
      <c r="K7" s="1"/>
    </row>
    <row r="8" spans="1:16" s="92" customFormat="1" ht="16.2" thickBot="1">
      <c r="A8" s="90"/>
      <c r="B8" s="90"/>
      <c r="C8" s="90"/>
      <c r="D8" s="3"/>
      <c r="E8" s="3"/>
      <c r="F8" s="51" t="s">
        <v>62</v>
      </c>
      <c r="G8" s="52"/>
      <c r="H8" s="52"/>
      <c r="I8" s="53"/>
      <c r="J8" s="91"/>
      <c r="L8" s="80"/>
      <c r="M8" s="80"/>
      <c r="N8" s="80"/>
      <c r="O8" s="80"/>
      <c r="P8" s="80"/>
    </row>
    <row r="9" spans="1:16" ht="13.8" thickBot="1">
      <c r="A9" s="8" t="s">
        <v>2</v>
      </c>
      <c r="B9" s="5" t="s">
        <v>9</v>
      </c>
      <c r="C9" s="5" t="s">
        <v>3</v>
      </c>
      <c r="D9" s="5" t="s">
        <v>4</v>
      </c>
      <c r="E9" s="5" t="s">
        <v>5</v>
      </c>
      <c r="F9" s="42" t="s">
        <v>61</v>
      </c>
      <c r="G9" s="42" t="s">
        <v>59</v>
      </c>
      <c r="H9" s="42" t="s">
        <v>60</v>
      </c>
      <c r="I9" s="42" t="s">
        <v>121</v>
      </c>
      <c r="J9" s="5" t="s">
        <v>6</v>
      </c>
      <c r="K9" s="111" t="s">
        <v>7</v>
      </c>
    </row>
    <row r="10" spans="1:16" s="92" customFormat="1" ht="409.6">
      <c r="A10" s="93">
        <v>120</v>
      </c>
      <c r="B10" s="79" t="s">
        <v>149</v>
      </c>
      <c r="C10" s="94" t="str">
        <f>IF(OR(B10&lt;&gt;"",J10&lt;&gt;""),IF($G$4="Recurso",CONCATENATE($G$4," ",$G$5),$G$4),"")</f>
        <v>Recurso F1</v>
      </c>
      <c r="D10" s="95" t="s">
        <v>147</v>
      </c>
      <c r="E10" s="95" t="s">
        <v>148</v>
      </c>
      <c r="F10" s="95" t="str">
        <f>IF(OR(B10&lt;&gt;"",J10&lt;&gt;""),CONCATENATE($C$7,"_",$A10,IF($G$4="Cuaderno de Estudio","_small",CONCATENATE(IF(I10="","","n"),IF(LEFT($G$5,1)="F",".jpg",".png")))),"")</f>
        <v>MT_07_01_REC120_120.jpg</v>
      </c>
      <c r="G10" s="95" t="str">
        <f>IF(F10&lt;&gt;"",IF($G$4="Recurso",IF(LEFT($G$5,1)="M",VLOOKUP($G$5,'Definición técnica de imagenes'!$A$3:$G$17,5,FALSE),IF($G$5="F1",'Definición técnica de imagenes'!$E$15,'Definición técnica de imagenes'!$F$13)),'Definición técnica de imagenes'!$E$16),"")</f>
        <v>950 x 608 px</v>
      </c>
      <c r="H10" s="95" t="str">
        <f>IF(AND(I10&lt;&gt;"",I10&lt;&gt;0),IF(OR(B10&lt;&gt;"",J10&lt;&gt;""),CONCATENATE($C$7,"_",$A10,IF($G$4="Cuaderno de Estudio","_zoom",CONCATENATE("a",IF(LEFT($G$5,1)="F",".jpg",".png")))),""),"")</f>
        <v/>
      </c>
      <c r="I10" s="95" t="str">
        <f>IF(OR(B10&lt;&gt;"",J10&lt;&gt;""),IF($G$4="Recurso",IF(LEFT($G$5,1)="M",IF(VLOOKUP($G$5,'Definición técnica de imagenes'!$A$3:$G$17,6,FALSE)=0,"",VLOOKUP($G$5,'Definición técnica de imagenes'!$A$3:$G$17,6,FALSE)),IF($G$5="F1","","")),'Definición técnica de imagenes'!$F$16),"")</f>
        <v/>
      </c>
      <c r="J10" s="96" t="s">
        <v>152</v>
      </c>
      <c r="K10" s="112" t="s">
        <v>151</v>
      </c>
    </row>
    <row r="11" spans="1:16" s="92" customFormat="1" ht="13.95" customHeight="1">
      <c r="A11" s="93"/>
      <c r="B11" s="84"/>
      <c r="C11" s="94" t="str">
        <f t="shared" ref="C11:C22" si="0">IF(OR(B11&lt;&gt;"",J11&lt;&gt;""),IF($G$4="Recurso",CONCATENATE($G$4," ",$G$5),$G$4),"")</f>
        <v/>
      </c>
      <c r="D11" s="95"/>
      <c r="E11" s="95"/>
      <c r="F11" s="95" t="str">
        <f t="shared" ref="F11:F74" si="1">IF(OR(B11&lt;&gt;"",J11&lt;&gt;""),CONCATENATE($C$7,"_",$A11,IF($G$4="Cuaderno de Estudio","_small",CONCATENATE(IF(I11="","","n"),IF(LEFT($G$5,1)="F",".jpg",".png")))),"")</f>
        <v/>
      </c>
      <c r="G11" s="95" t="str">
        <f>IF(F11&lt;&gt;"",IF($G$4="Recurso",IF(LEFT($G$5,1)="M",VLOOKUP($G$5,'Definición técnica de imagenes'!$A$3:$G$17,5,FALSE),IF($G$5="F1",'Definición técnica de imagenes'!$E$15,'Definición técnica de imagenes'!$F$13)),'Definición técnica de imagenes'!$E$16),"")</f>
        <v/>
      </c>
      <c r="H11" s="95" t="str">
        <f t="shared" ref="H11:H74" si="2">IF(AND(I11&lt;&gt;"",I11&lt;&gt;0),IF(OR(B11&lt;&gt;"",J11&lt;&gt;""),CONCATENATE($C$7,"_",$A11,IF($G$4="Cuaderno de Estudio","_zoom",CONCATENATE("a",IF(LEFT($G$5,1)="F",".jpg",".png")))),""),"")</f>
        <v/>
      </c>
      <c r="I11" s="95" t="str">
        <f>IF(OR(B11&lt;&gt;"",J11&lt;&gt;""),IF($G$4="Recurso",IF(LEFT($G$5,1)="M",IF(VLOOKUP($G$5,'Definición técnica de imagenes'!$A$3:$G$17,6,FALSE)=0,"",VLOOKUP($G$5,'Definición técnica de imagenes'!$A$3:$G$17,6,FALSE)),IF($G$5="F1","","")),'Definición técnica de imagenes'!$F$16),"")</f>
        <v/>
      </c>
      <c r="J11" s="84"/>
      <c r="K11" s="110"/>
    </row>
    <row r="12" spans="1:16" s="92" customFormat="1" ht="15.6">
      <c r="A12" s="93"/>
      <c r="B12" s="105"/>
      <c r="C12" s="94" t="str">
        <f t="shared" si="0"/>
        <v/>
      </c>
      <c r="D12" s="95"/>
      <c r="E12" s="95"/>
      <c r="F12" s="95" t="str">
        <f t="shared" si="1"/>
        <v/>
      </c>
      <c r="G12" s="95" t="str">
        <f>IF(F12&lt;&gt;"",IF($G$4="Recurso",IF(LEFT($G$5,1)="M",VLOOKUP($G$5,'Definición técnica de imagenes'!$A$3:$G$17,5,FALSE),IF($G$5="F1",'Definición técnica de imagenes'!$E$15,'Definición técnica de imagenes'!$F$13)),'Definición técnica de imagenes'!$E$16),"")</f>
        <v/>
      </c>
      <c r="H12" s="95" t="str">
        <f t="shared" si="2"/>
        <v/>
      </c>
      <c r="I12" s="95" t="str">
        <f>IF(OR(B12&lt;&gt;"",J12&lt;&gt;""),IF($G$4="Recurso",IF(LEFT($G$5,1)="M",IF(VLOOKUP($G$5,'Definición técnica de imagenes'!$A$3:$G$17,6,FALSE)=0,"",VLOOKUP($G$5,'Definición técnica de imagenes'!$A$3:$G$17,6,FALSE)),IF($G$5="F1","","")),'Definición técnica de imagenes'!$F$16),"")</f>
        <v/>
      </c>
      <c r="J12" s="84"/>
      <c r="K12" s="110"/>
    </row>
    <row r="13" spans="1:16" s="92" customFormat="1" ht="15.6">
      <c r="A13" s="93"/>
      <c r="B13" s="106"/>
      <c r="C13" s="94" t="str">
        <f t="shared" si="0"/>
        <v/>
      </c>
      <c r="D13" s="95"/>
      <c r="E13" s="95"/>
      <c r="F13" s="95" t="str">
        <f t="shared" si="1"/>
        <v/>
      </c>
      <c r="G13" s="95" t="str">
        <f>IF(F13&lt;&gt;"",IF($G$4="Recurso",IF(LEFT($G$5,1)="M",VLOOKUP($G$5,'Definición técnica de imagenes'!$A$3:$G$17,5,FALSE),IF($G$5="F1",'Definición técnica de imagenes'!$E$15,'Definición técnica de imagenes'!$F$13)),'Definición técnica de imagenes'!$E$16),"")</f>
        <v/>
      </c>
      <c r="H13" s="95" t="str">
        <f t="shared" si="2"/>
        <v/>
      </c>
      <c r="I13" s="95" t="str">
        <f>IF(OR(B13&lt;&gt;"",J13&lt;&gt;""),IF($G$4="Recurso",IF(LEFT($G$5,1)="M",IF(VLOOKUP($G$5,'Definición técnica de imagenes'!$A$3:$G$17,6,FALSE)=0,"",VLOOKUP($G$5,'Definición técnica de imagenes'!$A$3:$G$17,6,FALSE)),IF($G$5="F1","","")),'Definición técnica de imagenes'!$F$16),"")</f>
        <v/>
      </c>
      <c r="J13" s="84"/>
      <c r="K13" s="110"/>
    </row>
    <row r="14" spans="1:16" s="92" customFormat="1" ht="15.6">
      <c r="A14" s="93"/>
      <c r="B14" s="107"/>
      <c r="C14" s="94" t="str">
        <f t="shared" si="0"/>
        <v/>
      </c>
      <c r="D14" s="95"/>
      <c r="E14" s="95"/>
      <c r="F14" s="95" t="str">
        <f t="shared" si="1"/>
        <v/>
      </c>
      <c r="G14" s="95" t="str">
        <f>IF(F14&lt;&gt;"",IF($G$4="Recurso",IF(LEFT($G$5,1)="M",VLOOKUP($G$5,'Definición técnica de imagenes'!$A$3:$G$17,5,FALSE),IF($G$5="F1",'Definición técnica de imagenes'!$E$15,'Definición técnica de imagenes'!$F$13)),'Definición técnica de imagenes'!$E$16),"")</f>
        <v/>
      </c>
      <c r="H14" s="95" t="str">
        <f t="shared" si="2"/>
        <v/>
      </c>
      <c r="I14" s="95" t="str">
        <f>IF(OR(B14&lt;&gt;"",J14&lt;&gt;""),IF($G$4="Recurso",IF(LEFT($G$5,1)="M",IF(VLOOKUP($G$5,'Definición técnica de imagenes'!$A$3:$G$17,6,FALSE)=0,"",VLOOKUP($G$5,'Definición técnica de imagenes'!$A$3:$G$17,6,FALSE)),IF($G$5="F1","","")),'Definición técnica de imagenes'!$F$16),"")</f>
        <v/>
      </c>
      <c r="J14" s="84"/>
      <c r="K14" s="110"/>
    </row>
    <row r="15" spans="1:16" s="92" customFormat="1" ht="15.6">
      <c r="A15" s="93"/>
      <c r="B15" s="106"/>
      <c r="C15" s="94" t="str">
        <f t="shared" si="0"/>
        <v/>
      </c>
      <c r="D15" s="95"/>
      <c r="E15" s="95"/>
      <c r="F15" s="95" t="str">
        <f t="shared" si="1"/>
        <v/>
      </c>
      <c r="G15" s="95" t="str">
        <f>IF(F15&lt;&gt;"",IF($G$4="Recurso",IF(LEFT($G$5,1)="M",VLOOKUP($G$5,'Definición técnica de imagenes'!$A$3:$G$17,5,FALSE),IF($G$5="F1",'Definición técnica de imagenes'!$E$15,'Definición técnica de imagenes'!$F$13)),'Definición técnica de imagenes'!$E$16),"")</f>
        <v/>
      </c>
      <c r="H15" s="95" t="str">
        <f t="shared" si="2"/>
        <v/>
      </c>
      <c r="I15" s="95" t="str">
        <f>IF(OR(B15&lt;&gt;"",J15&lt;&gt;""),IF($G$4="Recurso",IF(LEFT($G$5,1)="M",IF(VLOOKUP($G$5,'Definición técnica de imagenes'!$A$3:$G$17,6,FALSE)=0,"",VLOOKUP($G$5,'Definición técnica de imagenes'!$A$3:$G$17,6,FALSE)),IF($G$5="F1","","")),'Definición técnica de imagenes'!$F$16),"")</f>
        <v/>
      </c>
      <c r="J15" s="108"/>
      <c r="K15" s="110"/>
    </row>
    <row r="16" spans="1:16" s="92" customFormat="1" ht="15.6">
      <c r="A16" s="93"/>
      <c r="B16" s="106"/>
      <c r="C16" s="94" t="str">
        <f t="shared" si="0"/>
        <v/>
      </c>
      <c r="D16" s="95"/>
      <c r="E16" s="95"/>
      <c r="F16" s="95" t="str">
        <f t="shared" si="1"/>
        <v/>
      </c>
      <c r="G16" s="95" t="str">
        <f>IF(F16&lt;&gt;"",IF($G$4="Recurso",IF(LEFT($G$5,1)="M",VLOOKUP($G$5,'Definición técnica de imagenes'!$A$3:$G$17,5,FALSE),IF($G$5="F1",'Definición técnica de imagenes'!$E$15,'Definición técnica de imagenes'!$F$13)),'Definición técnica de imagenes'!$E$16),"")</f>
        <v/>
      </c>
      <c r="H16" s="95" t="str">
        <f t="shared" si="2"/>
        <v/>
      </c>
      <c r="I16" s="95" t="str">
        <f>IF(OR(B16&lt;&gt;"",J16&lt;&gt;""),IF($G$4="Recurso",IF(LEFT($G$5,1)="M",IF(VLOOKUP($G$5,'Definición técnica de imagenes'!$A$3:$G$17,6,FALSE)=0,"",VLOOKUP($G$5,'Definición técnica de imagenes'!$A$3:$G$17,6,FALSE)),IF($G$5="F1","","")),'Definición técnica de imagenes'!$F$16),"")</f>
        <v/>
      </c>
      <c r="J16" s="109"/>
      <c r="K16" s="110"/>
    </row>
    <row r="17" spans="1:11" s="92" customFormat="1">
      <c r="A17" s="93"/>
      <c r="B17" s="106"/>
      <c r="C17" s="94" t="str">
        <f t="shared" si="0"/>
        <v/>
      </c>
      <c r="D17" s="95"/>
      <c r="E17" s="95"/>
      <c r="F17" s="95" t="str">
        <f t="shared" si="1"/>
        <v/>
      </c>
      <c r="G17" s="95" t="str">
        <f>IF(F17&lt;&gt;"",IF($G$4="Recurso",IF(LEFT($G$5,1)="M",VLOOKUP($G$5,'Definición técnica de imagenes'!$A$3:$G$17,5,FALSE),IF($G$5="F1",'Definición técnica de imagenes'!$E$15,'Definición técnica de imagenes'!$F$13)),'Definición técnica de imagenes'!$E$16),"")</f>
        <v/>
      </c>
      <c r="H17" s="95" t="str">
        <f t="shared" si="2"/>
        <v/>
      </c>
      <c r="I17" s="95" t="str">
        <f>IF(OR(B17&lt;&gt;"",J17&lt;&gt;""),IF($G$4="Recurso",IF(LEFT($G$5,1)="M",IF(VLOOKUP($G$5,'Definición técnica de imagenes'!$A$3:$G$17,6,FALSE)=0,"",VLOOKUP($G$5,'Definición técnica de imagenes'!$A$3:$G$17,6,FALSE)),IF($G$5="F1","","")),'Definición técnica de imagenes'!$F$16),"")</f>
        <v/>
      </c>
      <c r="J17" s="108"/>
      <c r="K17" s="84"/>
    </row>
    <row r="18" spans="1:11" s="92" customFormat="1">
      <c r="A18" s="93"/>
      <c r="B18" s="7"/>
      <c r="C18" s="94" t="str">
        <f t="shared" si="0"/>
        <v/>
      </c>
      <c r="D18" s="95"/>
      <c r="E18" s="95"/>
      <c r="F18" s="95" t="str">
        <f t="shared" si="1"/>
        <v/>
      </c>
      <c r="G18" s="95" t="str">
        <f>IF(F18&lt;&gt;"",IF($G$4="Recurso",IF(LEFT($G$5,1)="M",VLOOKUP($G$5,'Definición técnica de imagenes'!$A$3:$G$17,5,FALSE),IF($G$5="F1",'Definición técnica de imagenes'!$E$15,'Definición técnica de imagenes'!$F$13)),'Definición técnica de imagenes'!$E$16),"")</f>
        <v/>
      </c>
      <c r="H18" s="95" t="str">
        <f t="shared" si="2"/>
        <v/>
      </c>
      <c r="I18" s="95" t="str">
        <f>IF(OR(B18&lt;&gt;"",J18&lt;&gt;""),IF($G$4="Recurso",IF(LEFT($G$5,1)="M",IF(VLOOKUP($G$5,'Definición técnica de imagenes'!$A$3:$G$17,6,FALSE)=0,"",VLOOKUP($G$5,'Definición técnica de imagenes'!$A$3:$G$17,6,FALSE)),IF($G$5="F1","","")),'Definición técnica de imagenes'!$F$16),"")</f>
        <v/>
      </c>
      <c r="J18" s="98"/>
      <c r="K18" s="98"/>
    </row>
    <row r="19" spans="1:11" s="92" customFormat="1" ht="13.8">
      <c r="A19" s="93"/>
      <c r="B19" s="101"/>
      <c r="C19" s="94" t="str">
        <f t="shared" si="0"/>
        <v/>
      </c>
      <c r="D19" s="95"/>
      <c r="E19" s="95"/>
      <c r="F19" s="95" t="str">
        <f t="shared" si="1"/>
        <v/>
      </c>
      <c r="G19" s="95" t="str">
        <f>IF(F19&lt;&gt;"",IF($G$4="Recurso",IF(LEFT($G$5,1)="M",VLOOKUP($G$5,'Definición técnica de imagenes'!$A$3:$G$17,5,FALSE),IF($G$5="F1",'Definición técnica de imagenes'!$E$15,'Definición técnica de imagenes'!$F$13)),'Definición técnica de imagenes'!$E$16),"")</f>
        <v/>
      </c>
      <c r="H19" s="95" t="str">
        <f t="shared" si="2"/>
        <v/>
      </c>
      <c r="I19" s="95" t="str">
        <f>IF(OR(B19&lt;&gt;"",J19&lt;&gt;""),IF($G$4="Recurso",IF(LEFT($G$5,1)="M",IF(VLOOKUP($G$5,'Definición técnica de imagenes'!$A$3:$G$17,6,FALSE)=0,"",VLOOKUP($G$5,'Definición técnica de imagenes'!$A$3:$G$17,6,FALSE)),IF($G$5="F1","","")),'Definición técnica de imagenes'!$F$16),"")</f>
        <v/>
      </c>
      <c r="J19" s="99"/>
      <c r="K19" s="100"/>
    </row>
    <row r="20" spans="1:11" s="92" customFormat="1">
      <c r="A20" s="93"/>
      <c r="B20" s="7"/>
      <c r="C20" s="94" t="str">
        <f t="shared" si="0"/>
        <v/>
      </c>
      <c r="D20" s="95"/>
      <c r="E20" s="95"/>
      <c r="F20" s="95" t="str">
        <f t="shared" si="1"/>
        <v/>
      </c>
      <c r="G20" s="95" t="str">
        <f>IF(F20&lt;&gt;"",IF($G$4="Recurso",IF(LEFT($G$5,1)="M",VLOOKUP($G$5,'Definición técnica de imagenes'!$A$3:$G$17,5,FALSE),IF($G$5="F1",'Definición técnica de imagenes'!$E$15,'Definición técnica de imagenes'!$F$13)),'Definición técnica de imagenes'!$E$16),"")</f>
        <v/>
      </c>
      <c r="H20" s="95" t="str">
        <f t="shared" si="2"/>
        <v/>
      </c>
      <c r="I20" s="95" t="str">
        <f>IF(OR(B20&lt;&gt;"",J20&lt;&gt;""),IF($G$4="Recurso",IF(LEFT($G$5,1)="M",IF(VLOOKUP($G$5,'Definición técnica de imagenes'!$A$3:$G$17,6,FALSE)=0,"",VLOOKUP($G$5,'Definición técnica de imagenes'!$A$3:$G$17,6,FALSE)),IF($G$5="F1","","")),'Definición técnica de imagenes'!$F$16),"")</f>
        <v/>
      </c>
      <c r="J20" s="97"/>
      <c r="K20" s="98"/>
    </row>
    <row r="21" spans="1:11" s="92" customFormat="1">
      <c r="A21" s="93"/>
      <c r="B21" s="102"/>
      <c r="C21" s="94" t="str">
        <f t="shared" si="0"/>
        <v/>
      </c>
      <c r="D21" s="95"/>
      <c r="E21" s="95"/>
      <c r="F21" s="95" t="str">
        <f t="shared" si="1"/>
        <v/>
      </c>
      <c r="G21" s="95" t="str">
        <f>IF(F21&lt;&gt;"",IF($G$4="Recurso",IF(LEFT($G$5,1)="M",VLOOKUP($G$5,'Definición técnica de imagenes'!$A$3:$G$17,5,FALSE),IF($G$5="F1",'Definición técnica de imagenes'!$E$15,'Definición técnica de imagenes'!$F$13)),'Definición técnica de imagenes'!$E$16),"")</f>
        <v/>
      </c>
      <c r="H21" s="95" t="str">
        <f t="shared" si="2"/>
        <v/>
      </c>
      <c r="I21" s="95" t="str">
        <f>IF(OR(B21&lt;&gt;"",J21&lt;&gt;""),IF($G$4="Recurso",IF(LEFT($G$5,1)="M",IF(VLOOKUP($G$5,'Definición técnica de imagenes'!$A$3:$G$17,6,FALSE)=0,"",VLOOKUP($G$5,'Definición técnica de imagenes'!$A$3:$G$17,6,FALSE)),IF($G$5="F1","","")),'Definición técnica de imagenes'!$F$16),"")</f>
        <v/>
      </c>
      <c r="J21" s="98"/>
      <c r="K21" s="98"/>
    </row>
    <row r="22" spans="1:11" s="92" customFormat="1">
      <c r="A22" s="93"/>
      <c r="B22" s="103"/>
      <c r="C22" s="94" t="str">
        <f t="shared" si="0"/>
        <v/>
      </c>
      <c r="D22" s="95"/>
      <c r="E22" s="95"/>
      <c r="F22" s="95" t="str">
        <f t="shared" si="1"/>
        <v/>
      </c>
      <c r="G22" s="95" t="str">
        <f>IF(F22&lt;&gt;"",IF($G$4="Recurso",IF(LEFT($G$5,1)="M",VLOOKUP($G$5,'Definición técnica de imagenes'!$A$3:$G$17,5,FALSE),IF($G$5="F1",'Definición técnica de imagenes'!$E$15,'Definición técnica de imagenes'!$F$13)),'Definición técnica de imagenes'!$E$16),"")</f>
        <v/>
      </c>
      <c r="H22" s="95" t="str">
        <f t="shared" si="2"/>
        <v/>
      </c>
      <c r="I22" s="95" t="str">
        <f>IF(OR(B22&lt;&gt;"",J22&lt;&gt;""),IF($G$4="Recurso",IF(LEFT($G$5,1)="M",IF(VLOOKUP($G$5,'Definición técnica de imagenes'!$A$3:$G$17,6,FALSE)=0,"",VLOOKUP($G$5,'Definición técnica de imagenes'!$A$3:$G$17,6,FALSE)),IF($G$5="F1","","")),'Definición técnica de imagenes'!$F$16),"")</f>
        <v/>
      </c>
      <c r="J22" s="95"/>
      <c r="K22" s="4"/>
    </row>
    <row r="23" spans="1:11" s="92" customFormat="1">
      <c r="A23" s="104" t="str">
        <f t="shared" ref="A23:A30" si="3">IF(OR(B23&lt;&gt;"",J23&lt;&gt;""),CONCATENATE(LEFT(A22,3),IF(MID(A22,4,2)+1&lt;10,CONCATENATE("0",MID(A22,4,2)+1))),"")</f>
        <v/>
      </c>
      <c r="B23" s="7"/>
      <c r="C23" s="7"/>
      <c r="D23" s="95"/>
      <c r="E23" s="95"/>
      <c r="F23" s="95" t="str">
        <f t="shared" si="1"/>
        <v/>
      </c>
      <c r="G23" s="95" t="str">
        <f>IF(F23&lt;&gt;"",IF($G$4="Recurso",IF(LEFT($G$5,1)="M",VLOOKUP($G$5,'Definición técnica de imagenes'!$A$3:$G$17,5,FALSE),IF($G$5="F1",'Definición técnica de imagenes'!$E$15,'Definición técnica de imagenes'!$F$13)),'Definición técnica de imagenes'!$E$16),"")</f>
        <v/>
      </c>
      <c r="H23" s="95" t="str">
        <f t="shared" si="2"/>
        <v/>
      </c>
      <c r="I23" s="95" t="str">
        <f>IF(OR(B23&lt;&gt;"",J23&lt;&gt;""),IF($G$4="Recurso",IF(LEFT($G$5,1)="M",IF(VLOOKUP($G$5,'Definición técnica de imagenes'!$A$3:$G$17,6,FALSE)=0,"",VLOOKUP($G$5,'Definición técnica de imagenes'!$A$3:$G$17,6,FALSE)),IF($G$5="F1","","")),'Definición técnica de imagenes'!$F$16),"")</f>
        <v/>
      </c>
      <c r="J23" s="97"/>
      <c r="K23" s="97"/>
    </row>
    <row r="24" spans="1:11" s="92" customFormat="1">
      <c r="A24" s="104" t="str">
        <f t="shared" si="3"/>
        <v/>
      </c>
      <c r="B24" s="94"/>
      <c r="C24" s="94"/>
      <c r="D24" s="95"/>
      <c r="E24" s="95"/>
      <c r="F24" s="95" t="str">
        <f t="shared" si="1"/>
        <v/>
      </c>
      <c r="G24" s="95" t="str">
        <f>IF(F24&lt;&gt;"",IF($G$4="Recurso",IF(LEFT($G$5,1)="M",VLOOKUP($G$5,'Definición técnica de imagenes'!$A$3:$G$17,5,FALSE),IF($G$5="F1",'Definición técnica de imagenes'!$E$15,'Definición técnica de imagenes'!$F$13)),'Definición técnica de imagenes'!$E$16),"")</f>
        <v/>
      </c>
      <c r="H24" s="95" t="str">
        <f t="shared" si="2"/>
        <v/>
      </c>
      <c r="I24" s="95" t="str">
        <f>IF(OR(B24&lt;&gt;"",J24&lt;&gt;""),IF($G$4="Recurso",IF(LEFT($G$5,1)="M",IF(VLOOKUP($G$5,'Definición técnica de imagenes'!$A$3:$G$17,6,FALSE)=0,"",VLOOKUP($G$5,'Definición técnica de imagenes'!$A$3:$G$17,6,FALSE)),IF($G$5="F1","","")),'Definición técnica de imagenes'!$F$16),"")</f>
        <v/>
      </c>
      <c r="J24" s="95"/>
      <c r="K24" s="45"/>
    </row>
    <row r="25" spans="1:11" s="92" customFormat="1">
      <c r="A25" s="104" t="str">
        <f t="shared" si="3"/>
        <v/>
      </c>
      <c r="B25" s="7"/>
      <c r="C25" s="7"/>
      <c r="D25" s="95"/>
      <c r="E25" s="95"/>
      <c r="F25" s="95" t="str">
        <f t="shared" si="1"/>
        <v/>
      </c>
      <c r="G25" s="95" t="str">
        <f>IF(F25&lt;&gt;"",IF($G$4="Recurso",IF(LEFT($G$5,1)="M",VLOOKUP($G$5,'Definición técnica de imagenes'!$A$3:$G$17,5,FALSE),IF($G$5="F1",'Definición técnica de imagenes'!$E$15,'Definición técnica de imagenes'!$F$13)),'Definición técnica de imagenes'!$E$16),"")</f>
        <v/>
      </c>
      <c r="H25" s="95" t="str">
        <f t="shared" si="2"/>
        <v/>
      </c>
      <c r="I25" s="95" t="str">
        <f>IF(OR(B25&lt;&gt;"",J25&lt;&gt;""),IF($G$4="Recurso",IF(LEFT($G$5,1)="M",IF(VLOOKUP($G$5,'Definición técnica de imagenes'!$A$3:$G$17,6,FALSE)=0,"",VLOOKUP($G$5,'Definición técnica de imagenes'!$A$3:$G$17,6,FALSE)),IF($G$5="F1","","")),'Definición técnica de imagenes'!$F$16),"")</f>
        <v/>
      </c>
      <c r="J25" s="95"/>
      <c r="K25" s="97"/>
    </row>
    <row r="26" spans="1:11" s="92" customFormat="1">
      <c r="A26" s="104" t="str">
        <f t="shared" si="3"/>
        <v/>
      </c>
      <c r="B26" s="7"/>
      <c r="C26" s="7"/>
      <c r="D26" s="95"/>
      <c r="E26" s="95"/>
      <c r="F26" s="95" t="str">
        <f t="shared" si="1"/>
        <v/>
      </c>
      <c r="G26" s="95" t="str">
        <f>IF(F26&lt;&gt;"",IF($G$4="Recurso",IF(LEFT($G$5,1)="M",VLOOKUP($G$5,'Definición técnica de imagenes'!$A$3:$G$17,5,FALSE),IF($G$5="F1",'Definición técnica de imagenes'!$E$15,'Definición técnica de imagenes'!$F$13)),'Definición técnica de imagenes'!$E$16),"")</f>
        <v/>
      </c>
      <c r="H26" s="95" t="str">
        <f t="shared" si="2"/>
        <v/>
      </c>
      <c r="I26" s="95" t="str">
        <f>IF(OR(B26&lt;&gt;"",J26&lt;&gt;""),IF($G$4="Recurso",IF(LEFT($G$5,1)="M",IF(VLOOKUP($G$5,'Definición técnica de imagenes'!$A$3:$G$17,6,FALSE)=0,"",VLOOKUP($G$5,'Definición técnica de imagenes'!$A$3:$G$17,6,FALSE)),IF($G$5="F1","","")),'Definición técnica de imagenes'!$F$16),"")</f>
        <v/>
      </c>
      <c r="J26" s="95"/>
      <c r="K26" s="97"/>
    </row>
    <row r="27" spans="1:11" s="92" customFormat="1">
      <c r="A27" s="104" t="str">
        <f t="shared" si="3"/>
        <v/>
      </c>
      <c r="B27" s="7"/>
      <c r="C27" s="7"/>
      <c r="D27" s="95"/>
      <c r="E27" s="95"/>
      <c r="F27" s="95" t="str">
        <f t="shared" si="1"/>
        <v/>
      </c>
      <c r="G27" s="95" t="str">
        <f>IF(F27&lt;&gt;"",IF($G$4="Recurso",IF(LEFT($G$5,1)="M",VLOOKUP($G$5,'Definición técnica de imagenes'!$A$3:$G$17,5,FALSE),IF($G$5="F1",'Definición técnica de imagenes'!$E$15,'Definición técnica de imagenes'!$F$13)),'Definición técnica de imagenes'!$E$16),"")</f>
        <v/>
      </c>
      <c r="H27" s="95" t="str">
        <f t="shared" si="2"/>
        <v/>
      </c>
      <c r="I27" s="95" t="str">
        <f>IF(OR(B27&lt;&gt;"",J27&lt;&gt;""),IF($G$4="Recurso",IF(LEFT($G$5,1)="M",IF(VLOOKUP($G$5,'Definición técnica de imagenes'!$A$3:$G$17,6,FALSE)=0,"",VLOOKUP($G$5,'Definición técnica de imagenes'!$A$3:$G$17,6,FALSE)),IF($G$5="F1","","")),'Definición técnica de imagenes'!$F$16),"")</f>
        <v/>
      </c>
      <c r="J27" s="97"/>
      <c r="K27" s="97"/>
    </row>
    <row r="28" spans="1:11" s="92" customFormat="1">
      <c r="A28" s="104" t="str">
        <f t="shared" si="3"/>
        <v/>
      </c>
      <c r="B28" s="94"/>
      <c r="C28" s="94"/>
      <c r="D28" s="95"/>
      <c r="E28" s="95"/>
      <c r="F28" s="95" t="str">
        <f t="shared" si="1"/>
        <v/>
      </c>
      <c r="G28" s="95" t="str">
        <f>IF(F28&lt;&gt;"",IF($G$4="Recurso",IF(LEFT($G$5,1)="M",VLOOKUP($G$5,'Definición técnica de imagenes'!$A$3:$G$17,5,FALSE),IF($G$5="F1",'Definición técnica de imagenes'!$E$15,'Definición técnica de imagenes'!$F$13)),'Definición técnica de imagenes'!$E$16),"")</f>
        <v/>
      </c>
      <c r="H28" s="95" t="str">
        <f t="shared" si="2"/>
        <v/>
      </c>
      <c r="I28" s="95" t="str">
        <f>IF(OR(B28&lt;&gt;"",J28&lt;&gt;""),IF($G$4="Recurso",IF(LEFT($G$5,1)="M",IF(VLOOKUP($G$5,'Definición técnica de imagenes'!$A$3:$G$17,6,FALSE)=0,"",VLOOKUP($G$5,'Definición técnica de imagenes'!$A$3:$G$17,6,FALSE)),IF($G$5="F1","","")),'Definición técnica de imagenes'!$F$16),"")</f>
        <v/>
      </c>
      <c r="J28" s="97"/>
      <c r="K28" s="97"/>
    </row>
    <row r="29" spans="1:11" s="92" customFormat="1">
      <c r="A29" s="104" t="str">
        <f t="shared" si="3"/>
        <v/>
      </c>
      <c r="B29" s="7"/>
      <c r="C29" s="7"/>
      <c r="D29" s="95"/>
      <c r="E29" s="95"/>
      <c r="F29" s="95" t="str">
        <f t="shared" si="1"/>
        <v/>
      </c>
      <c r="G29" s="95" t="str">
        <f>IF(F29&lt;&gt;"",IF($G$4="Recurso",IF(LEFT($G$5,1)="M",VLOOKUP($G$5,'Definición técnica de imagenes'!$A$3:$G$17,5,FALSE),IF($G$5="F1",'Definición técnica de imagenes'!$E$15,'Definición técnica de imagenes'!$F$13)),'Definición técnica de imagenes'!$E$16),"")</f>
        <v/>
      </c>
      <c r="H29" s="95" t="str">
        <f t="shared" si="2"/>
        <v/>
      </c>
      <c r="I29" s="95" t="str">
        <f>IF(OR(B29&lt;&gt;"",J29&lt;&gt;""),IF($G$4="Recurso",IF(LEFT($G$5,1)="M",IF(VLOOKUP($G$5,'Definición técnica de imagenes'!$A$3:$G$17,6,FALSE)=0,"",VLOOKUP($G$5,'Definición técnica de imagenes'!$A$3:$G$17,6,FALSE)),IF($G$5="F1","","")),'Definición técnica de imagenes'!$F$16),"")</f>
        <v/>
      </c>
      <c r="J29" s="97"/>
      <c r="K29" s="97"/>
    </row>
    <row r="30" spans="1:11" s="92" customFormat="1">
      <c r="A30" s="104" t="str">
        <f t="shared" si="3"/>
        <v/>
      </c>
      <c r="B30" s="7"/>
      <c r="C30" s="7"/>
      <c r="D30" s="95"/>
      <c r="E30" s="95"/>
      <c r="F30" s="95" t="str">
        <f t="shared" si="1"/>
        <v/>
      </c>
      <c r="G30" s="95" t="str">
        <f>IF(F30&lt;&gt;"",IF($G$4="Recurso",IF(LEFT($G$5,1)="M",VLOOKUP($G$5,'Definición técnica de imagenes'!$A$3:$G$17,5,FALSE),IF($G$5="F1",'Definición técnica de imagenes'!$E$15,'Definición técnica de imagenes'!$F$13)),'Definición técnica de imagenes'!$E$16),"")</f>
        <v/>
      </c>
      <c r="H30" s="95" t="str">
        <f t="shared" si="2"/>
        <v/>
      </c>
      <c r="I30" s="95" t="str">
        <f>IF(OR(B30&lt;&gt;"",J30&lt;&gt;""),IF($G$4="Recurso",IF(LEFT($G$5,1)="M",IF(VLOOKUP($G$5,'Definición técnica de imagenes'!$A$3:$G$17,6,FALSE)=0,"",VLOOKUP($G$5,'Definición técnica de imagenes'!$A$3:$G$17,6,FALSE)),IF($G$5="F1","","")),'Definición técnica de imagenes'!$F$16),"")</f>
        <v/>
      </c>
      <c r="J30" s="97"/>
      <c r="K30" s="97"/>
    </row>
    <row r="31" spans="1:11" s="92" customFormat="1">
      <c r="A31" s="104"/>
      <c r="B31" s="7"/>
      <c r="C31" s="7"/>
      <c r="D31" s="95"/>
      <c r="E31" s="95"/>
      <c r="F31" s="95" t="str">
        <f t="shared" si="1"/>
        <v/>
      </c>
      <c r="G31" s="95" t="str">
        <f>IF(F31&lt;&gt;"",IF($G$4="Recurso",IF(LEFT($G$5,1)="M",VLOOKUP($G$5,'Definición técnica de imagenes'!$A$3:$G$17,5,FALSE),IF($G$5="F1",'Definición técnica de imagenes'!$E$15,'Definición técnica de imagenes'!$F$13)),'Definición técnica de imagenes'!$E$16),"")</f>
        <v/>
      </c>
      <c r="H31" s="95" t="str">
        <f t="shared" si="2"/>
        <v/>
      </c>
      <c r="I31" s="95" t="str">
        <f>IF(OR(B31&lt;&gt;"",J31&lt;&gt;""),IF($G$4="Recurso",IF(LEFT($G$5,1)="M",IF(VLOOKUP($G$5,'Definición técnica de imagenes'!$A$3:$G$17,6,FALSE)=0,"",VLOOKUP($G$5,'Definición técnica de imagenes'!$A$3:$G$17,6,FALSE)),IF($G$5="F1","","")),'Definición técnica de imagenes'!$F$16),"")</f>
        <v/>
      </c>
      <c r="J31" s="97"/>
      <c r="K31" s="97"/>
    </row>
    <row r="32" spans="1:11" s="92" customFormat="1">
      <c r="A32" s="104"/>
      <c r="B32" s="7"/>
      <c r="C32" s="7"/>
      <c r="D32" s="95"/>
      <c r="E32" s="95"/>
      <c r="F32" s="95" t="str">
        <f t="shared" si="1"/>
        <v/>
      </c>
      <c r="G32" s="95" t="str">
        <f>IF(F32&lt;&gt;"",IF($G$4="Recurso",IF(LEFT($G$5,1)="M",VLOOKUP($G$5,'Definición técnica de imagenes'!$A$3:$G$17,5,FALSE),IF($G$5="F1",'Definición técnica de imagenes'!$E$15,'Definición técnica de imagenes'!$F$13)),'Definición técnica de imagenes'!$E$16),"")</f>
        <v/>
      </c>
      <c r="H32" s="95" t="str">
        <f t="shared" si="2"/>
        <v/>
      </c>
      <c r="I32" s="95" t="str">
        <f>IF(OR(B32&lt;&gt;"",J32&lt;&gt;""),IF($G$4="Recurso",IF(LEFT($G$5,1)="M",IF(VLOOKUP($G$5,'Definición técnica de imagenes'!$A$3:$G$17,6,FALSE)=0,"",VLOOKUP($G$5,'Definición técnica de imagenes'!$A$3:$G$17,6,FALSE)),IF($G$5="F1","","")),'Definición técnica de imagenes'!$F$16),"")</f>
        <v/>
      </c>
      <c r="J32" s="97"/>
      <c r="K32" s="97"/>
    </row>
    <row r="33" spans="1:11" s="92" customFormat="1">
      <c r="A33" s="104"/>
      <c r="B33" s="7"/>
      <c r="C33" s="7"/>
      <c r="D33" s="95"/>
      <c r="E33" s="95"/>
      <c r="F33" s="95" t="str">
        <f t="shared" si="1"/>
        <v/>
      </c>
      <c r="G33" s="95" t="str">
        <f>IF(F33&lt;&gt;"",IF($G$4="Recurso",IF(LEFT($G$5,1)="M",VLOOKUP($G$5,'Definición técnica de imagenes'!$A$3:$G$17,5,FALSE),IF($G$5="F1",'Definición técnica de imagenes'!$E$15,'Definición técnica de imagenes'!$F$13)),'Definición técnica de imagenes'!$E$16),"")</f>
        <v/>
      </c>
      <c r="H33" s="95" t="str">
        <f t="shared" si="2"/>
        <v/>
      </c>
      <c r="I33" s="95" t="str">
        <f>IF(OR(B33&lt;&gt;"",J33&lt;&gt;""),IF($G$4="Recurso",IF(LEFT($G$5,1)="M",IF(VLOOKUP($G$5,'Definición técnica de imagenes'!$A$3:$G$17,6,FALSE)=0,"",VLOOKUP($G$5,'Definición técnica de imagenes'!$A$3:$G$17,6,FALSE)),IF($G$5="F1","","")),'Definición técnica de imagenes'!$F$16),"")</f>
        <v/>
      </c>
      <c r="J33" s="97"/>
      <c r="K33" s="97"/>
    </row>
    <row r="34" spans="1:11" s="92" customFormat="1">
      <c r="A34" s="104"/>
      <c r="B34" s="7"/>
      <c r="C34" s="7"/>
      <c r="D34" s="95"/>
      <c r="E34" s="95"/>
      <c r="F34" s="95" t="str">
        <f t="shared" si="1"/>
        <v/>
      </c>
      <c r="G34" s="95" t="str">
        <f>IF(F34&lt;&gt;"",IF($G$4="Recurso",IF(LEFT($G$5,1)="M",VLOOKUP($G$5,'Definición técnica de imagenes'!$A$3:$G$17,5,FALSE),IF($G$5="F1",'Definición técnica de imagenes'!$E$15,'Definición técnica de imagenes'!$F$13)),'Definición técnica de imagenes'!$E$16),"")</f>
        <v/>
      </c>
      <c r="H34" s="95" t="str">
        <f t="shared" si="2"/>
        <v/>
      </c>
      <c r="I34" s="95" t="str">
        <f>IF(OR(B34&lt;&gt;"",J34&lt;&gt;""),IF($G$4="Recurso",IF(LEFT($G$5,1)="M",IF(VLOOKUP($G$5,'Definición técnica de imagenes'!$A$3:$G$17,6,FALSE)=0,"",VLOOKUP($G$5,'Definición técnica de imagenes'!$A$3:$G$17,6,FALSE)),IF($G$5="F1","","")),'Definición técnica de imagenes'!$F$16),"")</f>
        <v/>
      </c>
      <c r="J34" s="97"/>
      <c r="K34" s="97"/>
    </row>
    <row r="35" spans="1:11" s="92" customFormat="1">
      <c r="A35" s="104"/>
      <c r="B35" s="94"/>
      <c r="C35" s="94"/>
      <c r="D35" s="95"/>
      <c r="E35" s="95"/>
      <c r="F35" s="95" t="str">
        <f t="shared" si="1"/>
        <v/>
      </c>
      <c r="G35" s="95" t="str">
        <f>IF(F35&lt;&gt;"",IF($G$4="Recurso",IF(LEFT($G$5,1)="M",VLOOKUP($G$5,'Definición técnica de imagenes'!$A$3:$G$17,5,FALSE),IF($G$5="F1",'Definición técnica de imagenes'!$E$15,'Definición técnica de imagenes'!$F$13)),'Definición técnica de imagenes'!$E$16),"")</f>
        <v/>
      </c>
      <c r="H35" s="95" t="str">
        <f t="shared" si="2"/>
        <v/>
      </c>
      <c r="I35" s="95" t="str">
        <f>IF(OR(B35&lt;&gt;"",J35&lt;&gt;""),IF($G$4="Recurso",IF(LEFT($G$5,1)="M",IF(VLOOKUP($G$5,'Definición técnica de imagenes'!$A$3:$G$17,6,FALSE)=0,"",VLOOKUP($G$5,'Definición técnica de imagenes'!$A$3:$G$17,6,FALSE)),IF($G$5="F1","","")),'Definición técnica de imagenes'!$F$16),"")</f>
        <v/>
      </c>
      <c r="J35" s="95"/>
      <c r="K35" s="45"/>
    </row>
    <row r="36" spans="1:11" s="92" customFormat="1">
      <c r="A36" s="104"/>
      <c r="B36" s="6"/>
      <c r="C36" s="6"/>
      <c r="D36" s="95"/>
      <c r="E36" s="95"/>
      <c r="F36" s="95" t="str">
        <f t="shared" si="1"/>
        <v/>
      </c>
      <c r="G36" s="95" t="str">
        <f>IF(F36&lt;&gt;"",IF($G$4="Recurso",IF(LEFT($G$5,1)="M",VLOOKUP($G$5,'Definición técnica de imagenes'!$A$3:$G$17,5,FALSE),IF($G$5="F1",'Definición técnica de imagenes'!$E$15,'Definición técnica de imagenes'!$F$13)),'Definición técnica de imagenes'!$E$16),"")</f>
        <v/>
      </c>
      <c r="H36" s="95" t="str">
        <f t="shared" si="2"/>
        <v/>
      </c>
      <c r="I36" s="95" t="str">
        <f>IF(OR(B36&lt;&gt;"",J36&lt;&gt;""),IF($G$4="Recurso",IF(LEFT($G$5,1)="M",IF(VLOOKUP($G$5,'Definición técnica de imagenes'!$A$3:$G$17,6,FALSE)=0,"",VLOOKUP($G$5,'Definición técnica de imagenes'!$A$3:$G$17,6,FALSE)),IF($G$5="F1","","")),'Definición técnica de imagenes'!$F$16),"")</f>
        <v/>
      </c>
      <c r="J36" s="95"/>
      <c r="K36" s="45"/>
    </row>
    <row r="37" spans="1:11" s="92" customFormat="1">
      <c r="A37" s="104"/>
      <c r="B37" s="94"/>
      <c r="C37" s="94"/>
      <c r="D37" s="95"/>
      <c r="E37" s="95"/>
      <c r="F37" s="95" t="str">
        <f t="shared" si="1"/>
        <v/>
      </c>
      <c r="G37" s="95" t="str">
        <f>IF(F37&lt;&gt;"",IF($G$4="Recurso",IF(LEFT($G$5,1)="M",VLOOKUP($G$5,'Definición técnica de imagenes'!$A$3:$G$17,5,FALSE),IF($G$5="F1",'Definición técnica de imagenes'!$E$15,'Definición técnica de imagenes'!$F$13)),'Definición técnica de imagenes'!$E$16),"")</f>
        <v/>
      </c>
      <c r="H37" s="95" t="str">
        <f t="shared" si="2"/>
        <v/>
      </c>
      <c r="I37" s="95" t="str">
        <f>IF(OR(B37&lt;&gt;"",J37&lt;&gt;""),IF($G$4="Recurso",IF(LEFT($G$5,1)="M",IF(VLOOKUP($G$5,'Definición técnica de imagenes'!$A$3:$G$17,6,FALSE)=0,"",VLOOKUP($G$5,'Definición técnica de imagenes'!$A$3:$G$17,6,FALSE)),IF($G$5="F1","","")),'Definición técnica de imagenes'!$F$16),"")</f>
        <v/>
      </c>
      <c r="J37" s="4"/>
      <c r="K37" s="45"/>
    </row>
    <row r="38" spans="1:11" s="92" customFormat="1">
      <c r="A38" s="104"/>
      <c r="B38" s="7"/>
      <c r="C38" s="7"/>
      <c r="D38" s="95"/>
      <c r="E38" s="95"/>
      <c r="F38" s="95" t="str">
        <f t="shared" si="1"/>
        <v/>
      </c>
      <c r="G38" s="95" t="str">
        <f>IF(F38&lt;&gt;"",IF($G$4="Recurso",IF(LEFT($G$5,1)="M",VLOOKUP($G$5,'Definición técnica de imagenes'!$A$3:$G$17,5,FALSE),IF($G$5="F1",'Definición técnica de imagenes'!$E$15,'Definición técnica de imagenes'!$F$13)),'Definición técnica de imagenes'!$E$16),"")</f>
        <v/>
      </c>
      <c r="H38" s="95" t="str">
        <f t="shared" si="2"/>
        <v/>
      </c>
      <c r="I38" s="95" t="str">
        <f>IF(OR(B38&lt;&gt;"",J38&lt;&gt;""),IF($G$4="Recurso",IF(LEFT($G$5,1)="M",IF(VLOOKUP($G$5,'Definición técnica de imagenes'!$A$3:$G$17,6,FALSE)=0,"",VLOOKUP($G$5,'Definición técnica de imagenes'!$A$3:$G$17,6,FALSE)),IF($G$5="F1","","")),'Definición técnica de imagenes'!$F$16),"")</f>
        <v/>
      </c>
      <c r="J38" s="97"/>
      <c r="K38" s="45"/>
    </row>
    <row r="39" spans="1:11" s="92" customFormat="1">
      <c r="A39" s="104"/>
      <c r="B39" s="94"/>
      <c r="C39" s="94"/>
      <c r="D39" s="95"/>
      <c r="E39" s="95"/>
      <c r="F39" s="95" t="str">
        <f t="shared" si="1"/>
        <v/>
      </c>
      <c r="G39" s="95" t="str">
        <f>IF(F39&lt;&gt;"",IF($G$4="Recurso",IF(LEFT($G$5,1)="M",VLOOKUP($G$5,'Definición técnica de imagenes'!$A$3:$G$17,5,FALSE),IF($G$5="F1",'Definición técnica de imagenes'!$E$15,'Definición técnica de imagenes'!$F$13)),'Definición técnica de imagenes'!$E$16),"")</f>
        <v/>
      </c>
      <c r="H39" s="95" t="str">
        <f t="shared" si="2"/>
        <v/>
      </c>
      <c r="I39" s="95" t="str">
        <f>IF(OR(B39&lt;&gt;"",J39&lt;&gt;""),IF($G$4="Recurso",IF(LEFT($G$5,1)="M",IF(VLOOKUP($G$5,'Definición técnica de imagenes'!$A$3:$G$17,6,FALSE)=0,"",VLOOKUP($G$5,'Definición técnica de imagenes'!$A$3:$G$17,6,FALSE)),IF($G$5="F1","","")),'Definición técnica de imagenes'!$F$16),"")</f>
        <v/>
      </c>
      <c r="J39" s="95"/>
      <c r="K39" s="45"/>
    </row>
    <row r="40" spans="1:11" s="92" customFormat="1">
      <c r="A40" s="104"/>
      <c r="B40" s="94"/>
      <c r="C40" s="94"/>
      <c r="D40" s="95"/>
      <c r="E40" s="95"/>
      <c r="F40" s="95" t="str">
        <f t="shared" si="1"/>
        <v/>
      </c>
      <c r="G40" s="95" t="str">
        <f>IF(F40&lt;&gt;"",IF($G$4="Recurso",IF(LEFT($G$5,1)="M",VLOOKUP($G$5,'Definición técnica de imagenes'!$A$3:$G$17,5,FALSE),IF($G$5="F1",'Definición técnica de imagenes'!$E$15,'Definición técnica de imagenes'!$F$13)),'Definición técnica de imagenes'!$E$16),"")</f>
        <v/>
      </c>
      <c r="H40" s="95" t="str">
        <f t="shared" si="2"/>
        <v/>
      </c>
      <c r="I40" s="95" t="str">
        <f>IF(OR(B40&lt;&gt;"",J40&lt;&gt;""),IF($G$4="Recurso",IF(LEFT($G$5,1)="M",IF(VLOOKUP($G$5,'Definición técnica de imagenes'!$A$3:$G$17,6,FALSE)=0,"",VLOOKUP($G$5,'Definición técnica de imagenes'!$A$3:$G$17,6,FALSE)),IF($G$5="F1","","")),'Definición técnica de imagenes'!$F$16),"")</f>
        <v/>
      </c>
      <c r="J40" s="95"/>
      <c r="K40" s="45"/>
    </row>
    <row r="41" spans="1:11" s="92" customFormat="1">
      <c r="A41" s="104"/>
      <c r="B41" s="94"/>
      <c r="C41" s="94"/>
      <c r="D41" s="95"/>
      <c r="E41" s="95"/>
      <c r="F41" s="95" t="str">
        <f t="shared" si="1"/>
        <v/>
      </c>
      <c r="G41" s="95" t="str">
        <f>IF(F41&lt;&gt;"",IF($G$4="Recurso",IF(LEFT($G$5,1)="M",VLOOKUP($G$5,'Definición técnica de imagenes'!$A$3:$G$17,5,FALSE),IF($G$5="F1",'Definición técnica de imagenes'!$E$15,'Definición técnica de imagenes'!$F$13)),'Definición técnica de imagenes'!$E$16),"")</f>
        <v/>
      </c>
      <c r="H41" s="95" t="str">
        <f t="shared" si="2"/>
        <v/>
      </c>
      <c r="I41" s="95" t="str">
        <f>IF(OR(B41&lt;&gt;"",J41&lt;&gt;""),IF($G$4="Recurso",IF(LEFT($G$5,1)="M",IF(VLOOKUP($G$5,'Definición técnica de imagenes'!$A$3:$G$17,6,FALSE)=0,"",VLOOKUP($G$5,'Definición técnica de imagenes'!$A$3:$G$17,6,FALSE)),IF($G$5="F1","","")),'Definición técnica de imagenes'!$F$16),"")</f>
        <v/>
      </c>
      <c r="J41" s="95"/>
      <c r="K41" s="45"/>
    </row>
    <row r="42" spans="1:11" s="92" customFormat="1">
      <c r="A42" s="104"/>
      <c r="B42" s="94"/>
      <c r="C42" s="94"/>
      <c r="D42" s="95"/>
      <c r="E42" s="95"/>
      <c r="F42" s="95" t="str">
        <f t="shared" si="1"/>
        <v/>
      </c>
      <c r="G42" s="95" t="str">
        <f>IF(F42&lt;&gt;"",IF($G$4="Recurso",IF(LEFT($G$5,1)="M",VLOOKUP($G$5,'Definición técnica de imagenes'!$A$3:$G$17,5,FALSE),IF($G$5="F1",'Definición técnica de imagenes'!$E$15,'Definición técnica de imagenes'!$F$13)),'Definición técnica de imagenes'!$E$16),"")</f>
        <v/>
      </c>
      <c r="H42" s="95" t="str">
        <f t="shared" si="2"/>
        <v/>
      </c>
      <c r="I42" s="95" t="str">
        <f>IF(OR(B42&lt;&gt;"",J42&lt;&gt;""),IF($G$4="Recurso",IF(LEFT($G$5,1)="M",IF(VLOOKUP($G$5,'Definición técnica de imagenes'!$A$3:$G$17,6,FALSE)=0,"",VLOOKUP($G$5,'Definición técnica de imagenes'!$A$3:$G$17,6,FALSE)),IF($G$5="F1","","")),'Definición técnica de imagenes'!$F$16),"")</f>
        <v/>
      </c>
      <c r="J42" s="95"/>
      <c r="K42" s="45"/>
    </row>
    <row r="43" spans="1:11" s="92" customFormat="1">
      <c r="A43" s="104"/>
      <c r="B43" s="94"/>
      <c r="C43" s="94"/>
      <c r="D43" s="95"/>
      <c r="E43" s="95"/>
      <c r="F43" s="95" t="str">
        <f t="shared" si="1"/>
        <v/>
      </c>
      <c r="G43" s="95" t="str">
        <f>IF(F43&lt;&gt;"",IF($G$4="Recurso",IF(LEFT($G$5,1)="M",VLOOKUP($G$5,'Definición técnica de imagenes'!$A$3:$G$17,5,FALSE),IF($G$5="F1",'Definición técnica de imagenes'!$E$15,'Definición técnica de imagenes'!$F$13)),'Definición técnica de imagenes'!$E$16),"")</f>
        <v/>
      </c>
      <c r="H43" s="95" t="str">
        <f t="shared" si="2"/>
        <v/>
      </c>
      <c r="I43" s="95" t="str">
        <f>IF(OR(B43&lt;&gt;"",J43&lt;&gt;""),IF($G$4="Recurso",IF(LEFT($G$5,1)="M",IF(VLOOKUP($G$5,'Definición técnica de imagenes'!$A$3:$G$17,6,FALSE)=0,"",VLOOKUP($G$5,'Definición técnica de imagenes'!$A$3:$G$17,6,FALSE)),IF($G$5="F1","","")),'Definición técnica de imagenes'!$F$16),"")</f>
        <v/>
      </c>
      <c r="J43" s="95"/>
      <c r="K43" s="45"/>
    </row>
    <row r="44" spans="1:11" s="92" customFormat="1">
      <c r="A44" s="104"/>
      <c r="B44" s="94"/>
      <c r="C44" s="94"/>
      <c r="D44" s="95"/>
      <c r="E44" s="95"/>
      <c r="F44" s="95" t="str">
        <f t="shared" si="1"/>
        <v/>
      </c>
      <c r="G44" s="95" t="str">
        <f>IF(F44&lt;&gt;"",IF($G$4="Recurso",IF(LEFT($G$5,1)="M",VLOOKUP($G$5,'Definición técnica de imagenes'!$A$3:$G$17,5,FALSE),IF($G$5="F1",'Definición técnica de imagenes'!$E$15,'Definición técnica de imagenes'!$F$13)),'Definición técnica de imagenes'!$E$16),"")</f>
        <v/>
      </c>
      <c r="H44" s="95" t="str">
        <f t="shared" si="2"/>
        <v/>
      </c>
      <c r="I44" s="95" t="str">
        <f>IF(OR(B44&lt;&gt;"",J44&lt;&gt;""),IF($G$4="Recurso",IF(LEFT($G$5,1)="M",IF(VLOOKUP($G$5,'Definición técnica de imagenes'!$A$3:$G$17,6,FALSE)=0,"",VLOOKUP($G$5,'Definición técnica de imagenes'!$A$3:$G$17,6,FALSE)),IF($G$5="F1","","")),'Definición técnica de imagenes'!$F$16),"")</f>
        <v/>
      </c>
      <c r="J44" s="95"/>
      <c r="K44" s="45"/>
    </row>
    <row r="45" spans="1:11" s="92" customFormat="1">
      <c r="A45" s="104"/>
      <c r="B45" s="94"/>
      <c r="C45" s="94"/>
      <c r="D45" s="95"/>
      <c r="E45" s="95"/>
      <c r="F45" s="95" t="str">
        <f t="shared" si="1"/>
        <v/>
      </c>
      <c r="G45" s="95" t="str">
        <f>IF(F45&lt;&gt;"",IF($G$4="Recurso",IF(LEFT($G$5,1)="M",VLOOKUP($G$5,'Definición técnica de imagenes'!$A$3:$G$17,5,FALSE),IF($G$5="F1",'Definición técnica de imagenes'!$E$15,'Definición técnica de imagenes'!$F$13)),'Definición técnica de imagenes'!$E$16),"")</f>
        <v/>
      </c>
      <c r="H45" s="95" t="str">
        <f t="shared" si="2"/>
        <v/>
      </c>
      <c r="I45" s="95" t="str">
        <f>IF(OR(B45&lt;&gt;"",J45&lt;&gt;""),IF($G$4="Recurso",IF(LEFT($G$5,1)="M",IF(VLOOKUP($G$5,'Definición técnica de imagenes'!$A$3:$G$17,6,FALSE)=0,"",VLOOKUP($G$5,'Definición técnica de imagenes'!$A$3:$G$17,6,FALSE)),IF($G$5="F1","","")),'Definición técnica de imagenes'!$F$16),"")</f>
        <v/>
      </c>
      <c r="J45" s="95"/>
      <c r="K45" s="45"/>
    </row>
    <row r="46" spans="1:11" s="92" customFormat="1">
      <c r="A46" s="104"/>
      <c r="B46" s="94"/>
      <c r="C46" s="94"/>
      <c r="D46" s="95"/>
      <c r="E46" s="95"/>
      <c r="F46" s="95" t="str">
        <f t="shared" si="1"/>
        <v/>
      </c>
      <c r="G46" s="95" t="str">
        <f>IF(F46&lt;&gt;"",IF($G$4="Recurso",IF(LEFT($G$5,1)="M",VLOOKUP($G$5,'Definición técnica de imagenes'!$A$3:$G$17,5,FALSE),IF($G$5="F1",'Definición técnica de imagenes'!$E$15,'Definición técnica de imagenes'!$F$13)),'Definición técnica de imagenes'!$E$16),"")</f>
        <v/>
      </c>
      <c r="H46" s="95" t="str">
        <f t="shared" si="2"/>
        <v/>
      </c>
      <c r="I46" s="95" t="str">
        <f>IF(OR(B46&lt;&gt;"",J46&lt;&gt;""),IF($G$4="Recurso",IF(LEFT($G$5,1)="M",IF(VLOOKUP($G$5,'Definición técnica de imagenes'!$A$3:$G$17,6,FALSE)=0,"",VLOOKUP($G$5,'Definición técnica de imagenes'!$A$3:$G$17,6,FALSE)),IF($G$5="F1","","")),'Definición técnica de imagenes'!$F$16),"")</f>
        <v/>
      </c>
      <c r="J46" s="95"/>
      <c r="K46" s="45"/>
    </row>
    <row r="47" spans="1:11" s="92" customFormat="1">
      <c r="A47" s="104"/>
      <c r="B47" s="94"/>
      <c r="C47" s="94"/>
      <c r="D47" s="95"/>
      <c r="E47" s="95"/>
      <c r="F47" s="95" t="str">
        <f t="shared" si="1"/>
        <v/>
      </c>
      <c r="G47" s="95" t="str">
        <f>IF(F47&lt;&gt;"",IF($G$4="Recurso",IF(LEFT($G$5,1)="M",VLOOKUP($G$5,'Definición técnica de imagenes'!$A$3:$G$17,5,FALSE),IF($G$5="F1",'Definición técnica de imagenes'!$E$15,'Definición técnica de imagenes'!$F$13)),'Definición técnica de imagenes'!$E$16),"")</f>
        <v/>
      </c>
      <c r="H47" s="95" t="str">
        <f t="shared" si="2"/>
        <v/>
      </c>
      <c r="I47" s="95" t="str">
        <f>IF(OR(B47&lt;&gt;"",J47&lt;&gt;""),IF($G$4="Recurso",IF(LEFT($G$5,1)="M",IF(VLOOKUP($G$5,'Definición técnica de imagenes'!$A$3:$G$17,6,FALSE)=0,"",VLOOKUP($G$5,'Definición técnica de imagenes'!$A$3:$G$17,6,FALSE)),IF($G$5="F1","","")),'Definición técnica de imagenes'!$F$16),"")</f>
        <v/>
      </c>
      <c r="J47" s="95"/>
      <c r="K47" s="45"/>
    </row>
    <row r="48" spans="1:11" s="92" customFormat="1">
      <c r="A48" s="104"/>
      <c r="B48" s="94"/>
      <c r="C48" s="94"/>
      <c r="D48" s="95"/>
      <c r="E48" s="95"/>
      <c r="F48" s="95" t="str">
        <f t="shared" si="1"/>
        <v/>
      </c>
      <c r="G48" s="95" t="str">
        <f>IF(F48&lt;&gt;"",IF($G$4="Recurso",IF(LEFT($G$5,1)="M",VLOOKUP($G$5,'Definición técnica de imagenes'!$A$3:$G$17,5,FALSE),IF($G$5="F1",'Definición técnica de imagenes'!$E$15,'Definición técnica de imagenes'!$F$13)),'Definición técnica de imagenes'!$E$16),"")</f>
        <v/>
      </c>
      <c r="H48" s="95" t="str">
        <f t="shared" si="2"/>
        <v/>
      </c>
      <c r="I48" s="95" t="str">
        <f>IF(OR(B48&lt;&gt;"",J48&lt;&gt;""),IF($G$4="Recurso",IF(LEFT($G$5,1)="M",IF(VLOOKUP($G$5,'Definición técnica de imagenes'!$A$3:$G$17,6,FALSE)=0,"",VLOOKUP($G$5,'Definición técnica de imagenes'!$A$3:$G$17,6,FALSE)),IF($G$5="F1","","")),'Definición técnica de imagenes'!$F$16),"")</f>
        <v/>
      </c>
      <c r="J48" s="95"/>
      <c r="K48" s="45"/>
    </row>
    <row r="49" spans="1:11" s="92" customFormat="1">
      <c r="A49" s="104"/>
      <c r="B49" s="94"/>
      <c r="C49" s="94"/>
      <c r="D49" s="95"/>
      <c r="E49" s="95"/>
      <c r="F49" s="95" t="str">
        <f t="shared" si="1"/>
        <v/>
      </c>
      <c r="G49" s="95" t="str">
        <f>IF(F49&lt;&gt;"",IF($G$4="Recurso",IF(LEFT($G$5,1)="M",VLOOKUP($G$5,'Definición técnica de imagenes'!$A$3:$G$17,5,FALSE),IF($G$5="F1",'Definición técnica de imagenes'!$E$15,'Definición técnica de imagenes'!$F$13)),'Definición técnica de imagenes'!$E$16),"")</f>
        <v/>
      </c>
      <c r="H49" s="95" t="str">
        <f t="shared" si="2"/>
        <v/>
      </c>
      <c r="I49" s="95" t="str">
        <f>IF(OR(B49&lt;&gt;"",J49&lt;&gt;""),IF($G$4="Recurso",IF(LEFT($G$5,1)="M",IF(VLOOKUP($G$5,'Definición técnica de imagenes'!$A$3:$G$17,6,FALSE)=0,"",VLOOKUP($G$5,'Definición técnica de imagenes'!$A$3:$G$17,6,FALSE)),IF($G$5="F1","","")),'Definición técnica de imagenes'!$F$16),"")</f>
        <v/>
      </c>
      <c r="J49" s="95"/>
      <c r="K49" s="45"/>
    </row>
    <row r="50" spans="1:11" s="92" customFormat="1">
      <c r="A50" s="104"/>
      <c r="B50" s="94"/>
      <c r="C50" s="94"/>
      <c r="D50" s="95"/>
      <c r="E50" s="95"/>
      <c r="F50" s="95" t="str">
        <f t="shared" si="1"/>
        <v/>
      </c>
      <c r="G50" s="95" t="str">
        <f>IF(F50&lt;&gt;"",IF($G$4="Recurso",IF(LEFT($G$5,1)="M",VLOOKUP($G$5,'Definición técnica de imagenes'!$A$3:$G$17,5,FALSE),IF($G$5="F1",'Definición técnica de imagenes'!$E$15,'Definición técnica de imagenes'!$F$13)),'Definición técnica de imagenes'!$E$16),"")</f>
        <v/>
      </c>
      <c r="H50" s="95" t="str">
        <f t="shared" si="2"/>
        <v/>
      </c>
      <c r="I50" s="95" t="str">
        <f>IF(OR(B50&lt;&gt;"",J50&lt;&gt;""),IF($G$4="Recurso",IF(LEFT($G$5,1)="M",IF(VLOOKUP($G$5,'Definición técnica de imagenes'!$A$3:$G$17,6,FALSE)=0,"",VLOOKUP($G$5,'Definición técnica de imagenes'!$A$3:$G$17,6,FALSE)),IF($G$5="F1","","")),'Definición técnica de imagenes'!$F$16),"")</f>
        <v/>
      </c>
      <c r="J50" s="95"/>
      <c r="K50" s="45"/>
    </row>
    <row r="51" spans="1:11" s="92" customFormat="1">
      <c r="A51" s="104"/>
      <c r="B51" s="94"/>
      <c r="C51" s="94"/>
      <c r="D51" s="95"/>
      <c r="E51" s="95"/>
      <c r="F51" s="95" t="str">
        <f t="shared" si="1"/>
        <v/>
      </c>
      <c r="G51" s="95" t="str">
        <f>IF(F51&lt;&gt;"",IF($G$4="Recurso",IF(LEFT($G$5,1)="M",VLOOKUP($G$5,'Definición técnica de imagenes'!$A$3:$G$17,5,FALSE),IF($G$5="F1",'Definición técnica de imagenes'!$E$15,'Definición técnica de imagenes'!$F$13)),'Definición técnica de imagenes'!$E$16),"")</f>
        <v/>
      </c>
      <c r="H51" s="95" t="str">
        <f t="shared" si="2"/>
        <v/>
      </c>
      <c r="I51" s="95" t="str">
        <f>IF(OR(B51&lt;&gt;"",J51&lt;&gt;""),IF($G$4="Recurso",IF(LEFT($G$5,1)="M",IF(VLOOKUP($G$5,'Definición técnica de imagenes'!$A$3:$G$17,6,FALSE)=0,"",VLOOKUP($G$5,'Definición técnica de imagenes'!$A$3:$G$17,6,FALSE)),IF($G$5="F1","","")),'Definición técnica de imagenes'!$F$16),"")</f>
        <v/>
      </c>
      <c r="J51" s="95"/>
      <c r="K51" s="45"/>
    </row>
    <row r="52" spans="1:11" s="92" customFormat="1">
      <c r="A52" s="104"/>
      <c r="B52" s="94"/>
      <c r="C52" s="94"/>
      <c r="D52" s="95"/>
      <c r="E52" s="95"/>
      <c r="F52" s="95" t="str">
        <f t="shared" si="1"/>
        <v/>
      </c>
      <c r="G52" s="95" t="str">
        <f>IF(F52&lt;&gt;"",IF($G$4="Recurso",IF(LEFT($G$5,1)="M",VLOOKUP($G$5,'Definición técnica de imagenes'!$A$3:$G$17,5,FALSE),IF($G$5="F1",'Definición técnica de imagenes'!$E$15,'Definición técnica de imagenes'!$F$13)),'Definición técnica de imagenes'!$E$16),"")</f>
        <v/>
      </c>
      <c r="H52" s="95" t="str">
        <f t="shared" si="2"/>
        <v/>
      </c>
      <c r="I52" s="95" t="str">
        <f>IF(OR(B52&lt;&gt;"",J52&lt;&gt;""),IF($G$4="Recurso",IF(LEFT($G$5,1)="M",IF(VLOOKUP($G$5,'Definición técnica de imagenes'!$A$3:$G$17,6,FALSE)=0,"",VLOOKUP($G$5,'Definición técnica de imagenes'!$A$3:$G$17,6,FALSE)),IF($G$5="F1","","")),'Definición técnica de imagenes'!$F$16),"")</f>
        <v/>
      </c>
      <c r="J52" s="95"/>
      <c r="K52" s="45"/>
    </row>
    <row r="53" spans="1:11" s="92" customFormat="1">
      <c r="A53" s="104"/>
      <c r="B53" s="94"/>
      <c r="C53" s="94"/>
      <c r="D53" s="95"/>
      <c r="E53" s="95"/>
      <c r="F53" s="95" t="str">
        <f t="shared" si="1"/>
        <v/>
      </c>
      <c r="G53" s="95" t="str">
        <f>IF(F53&lt;&gt;"",IF($G$4="Recurso",IF(LEFT($G$5,1)="M",VLOOKUP($G$5,'Definición técnica de imagenes'!$A$3:$G$17,5,FALSE),IF($G$5="F1",'Definición técnica de imagenes'!$E$15,'Definición técnica de imagenes'!$F$13)),'Definición técnica de imagenes'!$E$16),"")</f>
        <v/>
      </c>
      <c r="H53" s="95" t="str">
        <f t="shared" si="2"/>
        <v/>
      </c>
      <c r="I53" s="95" t="str">
        <f>IF(OR(B53&lt;&gt;"",J53&lt;&gt;""),IF($G$4="Recurso",IF(LEFT($G$5,1)="M",IF(VLOOKUP($G$5,'Definición técnica de imagenes'!$A$3:$G$17,6,FALSE)=0,"",VLOOKUP($G$5,'Definición técnica de imagenes'!$A$3:$G$17,6,FALSE)),IF($G$5="F1","","")),'Definición técnica de imagenes'!$F$16),"")</f>
        <v/>
      </c>
      <c r="J53" s="95"/>
      <c r="K53" s="45"/>
    </row>
    <row r="54" spans="1:11" s="92" customFormat="1">
      <c r="A54" s="104"/>
      <c r="B54" s="94"/>
      <c r="C54" s="94"/>
      <c r="D54" s="95"/>
      <c r="E54" s="95"/>
      <c r="F54" s="95" t="str">
        <f t="shared" si="1"/>
        <v/>
      </c>
      <c r="G54" s="95" t="str">
        <f>IF(F54&lt;&gt;"",IF($G$4="Recurso",IF(LEFT($G$5,1)="M",VLOOKUP($G$5,'Definición técnica de imagenes'!$A$3:$G$17,5,FALSE),IF($G$5="F1",'Definición técnica de imagenes'!$E$15,'Definición técnica de imagenes'!$F$13)),'Definición técnica de imagenes'!$E$16),"")</f>
        <v/>
      </c>
      <c r="H54" s="95" t="str">
        <f t="shared" si="2"/>
        <v/>
      </c>
      <c r="I54" s="95" t="str">
        <f>IF(OR(B54&lt;&gt;"",J54&lt;&gt;""),IF($G$4="Recurso",IF(LEFT($G$5,1)="M",IF(VLOOKUP($G$5,'Definición técnica de imagenes'!$A$3:$G$17,6,FALSE)=0,"",VLOOKUP($G$5,'Definición técnica de imagenes'!$A$3:$G$17,6,FALSE)),IF($G$5="F1","","")),'Definición técnica de imagenes'!$F$16),"")</f>
        <v/>
      </c>
      <c r="J54" s="95"/>
      <c r="K54" s="45"/>
    </row>
    <row r="55" spans="1:11" s="92" customFormat="1">
      <c r="A55" s="104"/>
      <c r="B55" s="94"/>
      <c r="C55" s="94"/>
      <c r="D55" s="95"/>
      <c r="E55" s="95"/>
      <c r="F55" s="95" t="str">
        <f t="shared" si="1"/>
        <v/>
      </c>
      <c r="G55" s="95" t="str">
        <f>IF(F55&lt;&gt;"",IF($G$4="Recurso",IF(LEFT($G$5,1)="M",VLOOKUP($G$5,'Definición técnica de imagenes'!$A$3:$G$17,5,FALSE),IF($G$5="F1",'Definición técnica de imagenes'!$E$15,'Definición técnica de imagenes'!$F$13)),'Definición técnica de imagenes'!$E$16),"")</f>
        <v/>
      </c>
      <c r="H55" s="95" t="str">
        <f t="shared" si="2"/>
        <v/>
      </c>
      <c r="I55" s="95" t="str">
        <f>IF(OR(B55&lt;&gt;"",J55&lt;&gt;""),IF($G$4="Recurso",IF(LEFT($G$5,1)="M",IF(VLOOKUP($G$5,'Definición técnica de imagenes'!$A$3:$G$17,6,FALSE)=0,"",VLOOKUP($G$5,'Definición técnica de imagenes'!$A$3:$G$17,6,FALSE)),IF($G$5="F1","","")),'Definición técnica de imagenes'!$F$16),"")</f>
        <v/>
      </c>
      <c r="J55" s="95"/>
      <c r="K55" s="45"/>
    </row>
    <row r="56" spans="1:11" s="92" customFormat="1">
      <c r="A56" s="104"/>
      <c r="B56" s="94"/>
      <c r="C56" s="94"/>
      <c r="D56" s="95"/>
      <c r="E56" s="95"/>
      <c r="F56" s="95" t="str">
        <f t="shared" si="1"/>
        <v/>
      </c>
      <c r="G56" s="95" t="str">
        <f>IF(F56&lt;&gt;"",IF($G$4="Recurso",IF(LEFT($G$5,1)="M",VLOOKUP($G$5,'Definición técnica de imagenes'!$A$3:$G$17,5,FALSE),IF($G$5="F1",'Definición técnica de imagenes'!$E$15,'Definición técnica de imagenes'!$F$13)),'Definición técnica de imagenes'!$E$16),"")</f>
        <v/>
      </c>
      <c r="H56" s="95" t="str">
        <f t="shared" si="2"/>
        <v/>
      </c>
      <c r="I56" s="95" t="str">
        <f>IF(OR(B56&lt;&gt;"",J56&lt;&gt;""),IF($G$4="Recurso",IF(LEFT($G$5,1)="M",IF(VLOOKUP($G$5,'Definición técnica de imagenes'!$A$3:$G$17,6,FALSE)=0,"",VLOOKUP($G$5,'Definición técnica de imagenes'!$A$3:$G$17,6,FALSE)),IF($G$5="F1","","")),'Definición técnica de imagenes'!$F$16),"")</f>
        <v/>
      </c>
      <c r="J56" s="95"/>
      <c r="K56" s="45"/>
    </row>
    <row r="57" spans="1:11" s="92" customFormat="1">
      <c r="A57" s="104"/>
      <c r="B57" s="94"/>
      <c r="C57" s="94"/>
      <c r="D57" s="95"/>
      <c r="E57" s="95"/>
      <c r="F57" s="95" t="str">
        <f t="shared" si="1"/>
        <v/>
      </c>
      <c r="G57" s="95" t="str">
        <f>IF(F57&lt;&gt;"",IF($G$4="Recurso",IF(LEFT($G$5,1)="M",VLOOKUP($G$5,'Definición técnica de imagenes'!$A$3:$G$17,5,FALSE),IF($G$5="F1",'Definición técnica de imagenes'!$E$15,'Definición técnica de imagenes'!$F$13)),'Definición técnica de imagenes'!$E$16),"")</f>
        <v/>
      </c>
      <c r="H57" s="95" t="str">
        <f t="shared" si="2"/>
        <v/>
      </c>
      <c r="I57" s="95" t="str">
        <f>IF(OR(B57&lt;&gt;"",J57&lt;&gt;""),IF($G$4="Recurso",IF(LEFT($G$5,1)="M",IF(VLOOKUP($G$5,'Definición técnica de imagenes'!$A$3:$G$17,6,FALSE)=0,"",VLOOKUP($G$5,'Definición técnica de imagenes'!$A$3:$G$17,6,FALSE)),IF($G$5="F1","","")),'Definición técnica de imagenes'!$F$16),"")</f>
        <v/>
      </c>
      <c r="J57" s="95"/>
      <c r="K57" s="45"/>
    </row>
    <row r="58" spans="1:11" s="92" customFormat="1">
      <c r="A58" s="104"/>
      <c r="B58" s="94"/>
      <c r="C58" s="94"/>
      <c r="D58" s="95"/>
      <c r="E58" s="95"/>
      <c r="F58" s="95" t="str">
        <f t="shared" si="1"/>
        <v/>
      </c>
      <c r="G58" s="95" t="str">
        <f>IF(F58&lt;&gt;"",IF($G$4="Recurso",IF(LEFT($G$5,1)="M",VLOOKUP($G$5,'Definición técnica de imagenes'!$A$3:$G$17,5,FALSE),IF($G$5="F1",'Definición técnica de imagenes'!$E$15,'Definición técnica de imagenes'!$F$13)),'Definición técnica de imagenes'!$E$16),"")</f>
        <v/>
      </c>
      <c r="H58" s="95" t="str">
        <f t="shared" si="2"/>
        <v/>
      </c>
      <c r="I58" s="95" t="str">
        <f>IF(OR(B58&lt;&gt;"",J58&lt;&gt;""),IF($G$4="Recurso",IF(LEFT($G$5,1)="M",IF(VLOOKUP($G$5,'Definición técnica de imagenes'!$A$3:$G$17,6,FALSE)=0,"",VLOOKUP($G$5,'Definición técnica de imagenes'!$A$3:$G$17,6,FALSE)),IF($G$5="F1","","")),'Definición técnica de imagenes'!$F$16),"")</f>
        <v/>
      </c>
      <c r="J58" s="95"/>
      <c r="K58" s="45"/>
    </row>
    <row r="59" spans="1:11" s="92" customFormat="1">
      <c r="A59" s="104"/>
      <c r="B59" s="94"/>
      <c r="C59" s="94"/>
      <c r="D59" s="95"/>
      <c r="E59" s="95"/>
      <c r="F59" s="95" t="str">
        <f t="shared" si="1"/>
        <v/>
      </c>
      <c r="G59" s="95" t="str">
        <f>IF(F59&lt;&gt;"",IF($G$4="Recurso",IF(LEFT($G$5,1)="M",VLOOKUP($G$5,'Definición técnica de imagenes'!$A$3:$G$17,5,FALSE),IF($G$5="F1",'Definición técnica de imagenes'!$E$15,'Definición técnica de imagenes'!$F$13)),'Definición técnica de imagenes'!$E$16),"")</f>
        <v/>
      </c>
      <c r="H59" s="95" t="str">
        <f t="shared" si="2"/>
        <v/>
      </c>
      <c r="I59" s="95" t="str">
        <f>IF(OR(B59&lt;&gt;"",J59&lt;&gt;""),IF($G$4="Recurso",IF(LEFT($G$5,1)="M",IF(VLOOKUP($G$5,'Definición técnica de imagenes'!$A$3:$G$17,6,FALSE)=0,"",VLOOKUP($G$5,'Definición técnica de imagenes'!$A$3:$G$17,6,FALSE)),IF($G$5="F1","","")),'Definición técnica de imagenes'!$F$16),"")</f>
        <v/>
      </c>
      <c r="J59" s="95"/>
      <c r="K59" s="45"/>
    </row>
    <row r="60" spans="1:11" s="92" customFormat="1">
      <c r="A60" s="104"/>
      <c r="B60" s="94"/>
      <c r="C60" s="94"/>
      <c r="D60" s="95"/>
      <c r="E60" s="95"/>
      <c r="F60" s="95" t="str">
        <f t="shared" si="1"/>
        <v/>
      </c>
      <c r="G60" s="95" t="str">
        <f>IF(F60&lt;&gt;"",IF($G$4="Recurso",IF(LEFT($G$5,1)="M",VLOOKUP($G$5,'Definición técnica de imagenes'!$A$3:$G$17,5,FALSE),IF($G$5="F1",'Definición técnica de imagenes'!$E$15,'Definición técnica de imagenes'!$F$13)),'Definición técnica de imagenes'!$E$16),"")</f>
        <v/>
      </c>
      <c r="H60" s="95" t="str">
        <f t="shared" si="2"/>
        <v/>
      </c>
      <c r="I60" s="95" t="str">
        <f>IF(OR(B60&lt;&gt;"",J60&lt;&gt;""),IF($G$4="Recurso",IF(LEFT($G$5,1)="M",IF(VLOOKUP($G$5,'Definición técnica de imagenes'!$A$3:$G$17,6,FALSE)=0,"",VLOOKUP($G$5,'Definición técnica de imagenes'!$A$3:$G$17,6,FALSE)),IF($G$5="F1","","")),'Definición técnica de imagenes'!$F$16),"")</f>
        <v/>
      </c>
      <c r="J60" s="95"/>
      <c r="K60" s="45"/>
    </row>
    <row r="61" spans="1:11" s="92" customFormat="1">
      <c r="A61" s="104"/>
      <c r="B61" s="94"/>
      <c r="C61" s="94"/>
      <c r="D61" s="95"/>
      <c r="E61" s="95"/>
      <c r="F61" s="95" t="str">
        <f t="shared" si="1"/>
        <v/>
      </c>
      <c r="G61" s="95" t="str">
        <f>IF(F61&lt;&gt;"",IF($G$4="Recurso",IF(LEFT($G$5,1)="M",VLOOKUP($G$5,'Definición técnica de imagenes'!$A$3:$G$17,5,FALSE),IF($G$5="F1",'Definición técnica de imagenes'!$E$15,'Definición técnica de imagenes'!$F$13)),'Definición técnica de imagenes'!$E$16),"")</f>
        <v/>
      </c>
      <c r="H61" s="95" t="str">
        <f t="shared" si="2"/>
        <v/>
      </c>
      <c r="I61" s="95" t="str">
        <f>IF(OR(B61&lt;&gt;"",J61&lt;&gt;""),IF($G$4="Recurso",IF(LEFT($G$5,1)="M",IF(VLOOKUP($G$5,'Definición técnica de imagenes'!$A$3:$G$17,6,FALSE)=0,"",VLOOKUP($G$5,'Definición técnica de imagenes'!$A$3:$G$17,6,FALSE)),IF($G$5="F1","","")),'Definición técnica de imagenes'!$F$16),"")</f>
        <v/>
      </c>
      <c r="J61" s="95"/>
      <c r="K61" s="45"/>
    </row>
    <row r="62" spans="1:11" s="92" customFormat="1">
      <c r="A62" s="104"/>
      <c r="B62" s="104"/>
      <c r="C62" s="104"/>
      <c r="D62" s="95"/>
      <c r="E62" s="95"/>
      <c r="F62" s="95" t="str">
        <f t="shared" si="1"/>
        <v/>
      </c>
      <c r="G62" s="95" t="str">
        <f>IF(F62&lt;&gt;"",IF($G$4="Recurso",IF(LEFT($G$5,1)="M",VLOOKUP($G$5,'Definición técnica de imagenes'!$A$3:$G$17,5,FALSE),IF($G$5="F1",'Definición técnica de imagenes'!$E$15,'Definición técnica de imagenes'!$F$13)),'Definición técnica de imagenes'!$E$16),"")</f>
        <v/>
      </c>
      <c r="H62" s="95" t="str">
        <f t="shared" si="2"/>
        <v/>
      </c>
      <c r="I62" s="95" t="str">
        <f>IF(OR(B62&lt;&gt;"",J62&lt;&gt;""),IF($G$4="Recurso",IF(LEFT($G$5,1)="M",IF(VLOOKUP($G$5,'Definición técnica de imagenes'!$A$3:$G$17,6,FALSE)=0,"",VLOOKUP($G$5,'Definición técnica de imagenes'!$A$3:$G$17,6,FALSE)),IF($G$5="F1","","")),'Definición técnica de imagenes'!$F$16),"")</f>
        <v/>
      </c>
      <c r="J62" s="95"/>
      <c r="K62" s="45"/>
    </row>
    <row r="63" spans="1:11" s="92" customFormat="1">
      <c r="A63" s="104"/>
      <c r="B63" s="104"/>
      <c r="C63" s="104"/>
      <c r="D63" s="95"/>
      <c r="E63" s="95"/>
      <c r="F63" s="95" t="str">
        <f t="shared" si="1"/>
        <v/>
      </c>
      <c r="G63" s="95" t="str">
        <f>IF(F63&lt;&gt;"",IF($G$4="Recurso",IF(LEFT($G$5,1)="M",VLOOKUP($G$5,'Definición técnica de imagenes'!$A$3:$G$17,5,FALSE),IF($G$5="F1",'Definición técnica de imagenes'!$E$15,'Definición técnica de imagenes'!$F$13)),'Definición técnica de imagenes'!$E$16),"")</f>
        <v/>
      </c>
      <c r="H63" s="95" t="str">
        <f t="shared" si="2"/>
        <v/>
      </c>
      <c r="I63" s="95" t="str">
        <f>IF(OR(B63&lt;&gt;"",J63&lt;&gt;""),IF($G$4="Recurso",IF(LEFT($G$5,1)="M",IF(VLOOKUP($G$5,'Definición técnica de imagenes'!$A$3:$G$17,6,FALSE)=0,"",VLOOKUP($G$5,'Definición técnica de imagenes'!$A$3:$G$17,6,FALSE)),IF($G$5="F1","","")),'Definición técnica de imagenes'!$F$16),"")</f>
        <v/>
      </c>
      <c r="J63" s="95"/>
      <c r="K63" s="45"/>
    </row>
    <row r="64" spans="1:11" s="92" customFormat="1">
      <c r="A64" s="104"/>
      <c r="B64" s="104"/>
      <c r="C64" s="104"/>
      <c r="D64" s="95"/>
      <c r="E64" s="95"/>
      <c r="F64" s="95" t="str">
        <f t="shared" si="1"/>
        <v/>
      </c>
      <c r="G64" s="95" t="str">
        <f>IF(F64&lt;&gt;"",IF($G$4="Recurso",IF(LEFT($G$5,1)="M",VLOOKUP($G$5,'Definición técnica de imagenes'!$A$3:$G$17,5,FALSE),IF($G$5="F1",'Definición técnica de imagenes'!$E$15,'Definición técnica de imagenes'!$F$13)),'Definición técnica de imagenes'!$E$16),"")</f>
        <v/>
      </c>
      <c r="H64" s="95" t="str">
        <f t="shared" si="2"/>
        <v/>
      </c>
      <c r="I64" s="95" t="str">
        <f>IF(OR(B64&lt;&gt;"",J64&lt;&gt;""),IF($G$4="Recurso",IF(LEFT($G$5,1)="M",IF(VLOOKUP($G$5,'Definición técnica de imagenes'!$A$3:$G$17,6,FALSE)=0,"",VLOOKUP($G$5,'Definición técnica de imagenes'!$A$3:$G$17,6,FALSE)),IF($G$5="F1","","")),'Definición técnica de imagenes'!$F$16),"")</f>
        <v/>
      </c>
      <c r="J64" s="95"/>
      <c r="K64" s="45"/>
    </row>
    <row r="65" spans="1:11" s="92" customFormat="1">
      <c r="A65" s="104"/>
      <c r="B65" s="104"/>
      <c r="C65" s="104"/>
      <c r="D65" s="95"/>
      <c r="E65" s="95"/>
      <c r="F65" s="95" t="str">
        <f t="shared" si="1"/>
        <v/>
      </c>
      <c r="G65" s="95" t="str">
        <f>IF(F65&lt;&gt;"",IF($G$4="Recurso",IF(LEFT($G$5,1)="M",VLOOKUP($G$5,'Definición técnica de imagenes'!$A$3:$G$17,5,FALSE),IF($G$5="F1",'Definición técnica de imagenes'!$E$15,'Definición técnica de imagenes'!$F$13)),'Definición técnica de imagenes'!$E$16),"")</f>
        <v/>
      </c>
      <c r="H65" s="95" t="str">
        <f t="shared" si="2"/>
        <v/>
      </c>
      <c r="I65" s="95" t="str">
        <f>IF(OR(B65&lt;&gt;"",J65&lt;&gt;""),IF($G$4="Recurso",IF(LEFT($G$5,1)="M",IF(VLOOKUP($G$5,'Definición técnica de imagenes'!$A$3:$G$17,6,FALSE)=0,"",VLOOKUP($G$5,'Definición técnica de imagenes'!$A$3:$G$17,6,FALSE)),IF($G$5="F1","","")),'Definición técnica de imagenes'!$F$16),"")</f>
        <v/>
      </c>
      <c r="J65" s="95"/>
      <c r="K65" s="45"/>
    </row>
    <row r="66" spans="1:11" s="92" customFormat="1">
      <c r="A66" s="104"/>
      <c r="B66" s="104"/>
      <c r="C66" s="104"/>
      <c r="D66" s="95"/>
      <c r="E66" s="95"/>
      <c r="F66" s="95" t="str">
        <f t="shared" si="1"/>
        <v/>
      </c>
      <c r="G66" s="95" t="str">
        <f>IF(F66&lt;&gt;"",IF($G$4="Recurso",IF(LEFT($G$5,1)="M",VLOOKUP($G$5,'Definición técnica de imagenes'!$A$3:$G$17,5,FALSE),IF($G$5="F1",'Definición técnica de imagenes'!$E$15,'Definición técnica de imagenes'!$F$13)),'Definición técnica de imagenes'!$E$16),"")</f>
        <v/>
      </c>
      <c r="H66" s="95" t="str">
        <f t="shared" si="2"/>
        <v/>
      </c>
      <c r="I66" s="95" t="str">
        <f>IF(OR(B66&lt;&gt;"",J66&lt;&gt;""),IF($G$4="Recurso",IF(LEFT($G$5,1)="M",IF(VLOOKUP($G$5,'Definición técnica de imagenes'!$A$3:$G$17,6,FALSE)=0,"",VLOOKUP($G$5,'Definición técnica de imagenes'!$A$3:$G$17,6,FALSE)),IF($G$5="F1","","")),'Definición técnica de imagenes'!$F$16),"")</f>
        <v/>
      </c>
      <c r="J66" s="95"/>
      <c r="K66" s="45"/>
    </row>
    <row r="67" spans="1:11" s="92" customFormat="1">
      <c r="A67" s="104"/>
      <c r="B67" s="104"/>
      <c r="C67" s="104"/>
      <c r="D67" s="95"/>
      <c r="E67" s="95"/>
      <c r="F67" s="95" t="str">
        <f t="shared" si="1"/>
        <v/>
      </c>
      <c r="G67" s="95" t="str">
        <f>IF(F67&lt;&gt;"",IF($G$4="Recurso",IF(LEFT($G$5,1)="M",VLOOKUP($G$5,'Definición técnica de imagenes'!$A$3:$G$17,5,FALSE),IF($G$5="F1",'Definición técnica de imagenes'!$E$15,'Definición técnica de imagenes'!$F$13)),'Definición técnica de imagenes'!$E$16),"")</f>
        <v/>
      </c>
      <c r="H67" s="95" t="str">
        <f t="shared" si="2"/>
        <v/>
      </c>
      <c r="I67" s="95" t="str">
        <f>IF(OR(B67&lt;&gt;"",J67&lt;&gt;""),IF($G$4="Recurso",IF(LEFT($G$5,1)="M",IF(VLOOKUP($G$5,'Definición técnica de imagenes'!$A$3:$G$17,6,FALSE)=0,"",VLOOKUP($G$5,'Definición técnica de imagenes'!$A$3:$G$17,6,FALSE)),IF($G$5="F1","","")),'Definición técnica de imagenes'!$F$16),"")</f>
        <v/>
      </c>
      <c r="J67" s="95"/>
      <c r="K67" s="45"/>
    </row>
    <row r="68" spans="1:11" s="92" customFormat="1">
      <c r="A68" s="104"/>
      <c r="B68" s="104"/>
      <c r="C68" s="104"/>
      <c r="D68" s="95"/>
      <c r="E68" s="95"/>
      <c r="F68" s="95" t="str">
        <f t="shared" si="1"/>
        <v/>
      </c>
      <c r="G68" s="95" t="str">
        <f>IF(F68&lt;&gt;"",IF($G$4="Recurso",IF(LEFT($G$5,1)="M",VLOOKUP($G$5,'Definición técnica de imagenes'!$A$3:$G$17,5,FALSE),IF($G$5="F1",'Definición técnica de imagenes'!$E$15,'Definición técnica de imagenes'!$F$13)),'Definición técnica de imagenes'!$E$16),"")</f>
        <v/>
      </c>
      <c r="H68" s="95" t="str">
        <f t="shared" si="2"/>
        <v/>
      </c>
      <c r="I68" s="95" t="str">
        <f>IF(OR(B68&lt;&gt;"",J68&lt;&gt;""),IF($G$4="Recurso",IF(LEFT($G$5,1)="M",IF(VLOOKUP($G$5,'Definición técnica de imagenes'!$A$3:$G$17,6,FALSE)=0,"",VLOOKUP($G$5,'Definición técnica de imagenes'!$A$3:$G$17,6,FALSE)),IF($G$5="F1","","")),'Definición técnica de imagenes'!$F$16),"")</f>
        <v/>
      </c>
      <c r="J68" s="95"/>
      <c r="K68" s="45"/>
    </row>
    <row r="69" spans="1:11" s="92" customFormat="1">
      <c r="A69" s="104"/>
      <c r="B69" s="104"/>
      <c r="C69" s="104"/>
      <c r="D69" s="95"/>
      <c r="E69" s="95"/>
      <c r="F69" s="95" t="str">
        <f t="shared" si="1"/>
        <v/>
      </c>
      <c r="G69" s="95" t="str">
        <f>IF(F69&lt;&gt;"",IF($G$4="Recurso",IF(LEFT($G$5,1)="M",VLOOKUP($G$5,'Definición técnica de imagenes'!$A$3:$G$17,5,FALSE),IF($G$5="F1",'Definición técnica de imagenes'!$E$15,'Definición técnica de imagenes'!$F$13)),'Definición técnica de imagenes'!$E$16),"")</f>
        <v/>
      </c>
      <c r="H69" s="95" t="str">
        <f t="shared" si="2"/>
        <v/>
      </c>
      <c r="I69" s="95" t="str">
        <f>IF(OR(B69&lt;&gt;"",J69&lt;&gt;""),IF($G$4="Recurso",IF(LEFT($G$5,1)="M",IF(VLOOKUP($G$5,'Definición técnica de imagenes'!$A$3:$G$17,6,FALSE)=0,"",VLOOKUP($G$5,'Definición técnica de imagenes'!$A$3:$G$17,6,FALSE)),IF($G$5="F1","","")),'Definición técnica de imagenes'!$F$16),"")</f>
        <v/>
      </c>
      <c r="J69" s="95"/>
      <c r="K69" s="45"/>
    </row>
    <row r="70" spans="1:11" s="92" customFormat="1">
      <c r="A70" s="104"/>
      <c r="B70" s="104"/>
      <c r="C70" s="104"/>
      <c r="D70" s="95"/>
      <c r="E70" s="95"/>
      <c r="F70" s="95" t="str">
        <f t="shared" si="1"/>
        <v/>
      </c>
      <c r="G70" s="95" t="str">
        <f>IF(F70&lt;&gt;"",IF($G$4="Recurso",IF(LEFT($G$5,1)="M",VLOOKUP($G$5,'Definición técnica de imagenes'!$A$3:$G$17,5,FALSE),IF($G$5="F1",'Definición técnica de imagenes'!$E$15,'Definición técnica de imagenes'!$F$13)),'Definición técnica de imagenes'!$E$16),"")</f>
        <v/>
      </c>
      <c r="H70" s="95" t="str">
        <f t="shared" si="2"/>
        <v/>
      </c>
      <c r="I70" s="95" t="str">
        <f>IF(OR(B70&lt;&gt;"",J70&lt;&gt;""),IF($G$4="Recurso",IF(LEFT($G$5,1)="M",IF(VLOOKUP($G$5,'Definición técnica de imagenes'!$A$3:$G$17,6,FALSE)=0,"",VLOOKUP($G$5,'Definición técnica de imagenes'!$A$3:$G$17,6,FALSE)),IF($G$5="F1","","")),'Definición técnica de imagenes'!$F$16),"")</f>
        <v/>
      </c>
      <c r="J70" s="95"/>
      <c r="K70" s="45"/>
    </row>
    <row r="71" spans="1:11" s="92" customFormat="1">
      <c r="A71" s="104"/>
      <c r="B71" s="104"/>
      <c r="C71" s="104"/>
      <c r="D71" s="95"/>
      <c r="E71" s="95"/>
      <c r="F71" s="95" t="str">
        <f t="shared" si="1"/>
        <v/>
      </c>
      <c r="G71" s="95" t="str">
        <f>IF(F71&lt;&gt;"",IF($G$4="Recurso",IF(LEFT($G$5,1)="M",VLOOKUP($G$5,'Definición técnica de imagenes'!$A$3:$G$17,5,FALSE),IF($G$5="F1",'Definición técnica de imagenes'!$E$15,'Definición técnica de imagenes'!$F$13)),'Definición técnica de imagenes'!$E$16),"")</f>
        <v/>
      </c>
      <c r="H71" s="95" t="str">
        <f t="shared" si="2"/>
        <v/>
      </c>
      <c r="I71" s="95" t="str">
        <f>IF(OR(B71&lt;&gt;"",J71&lt;&gt;""),IF($G$4="Recurso",IF(LEFT($G$5,1)="M",IF(VLOOKUP($G$5,'Definición técnica de imagenes'!$A$3:$G$17,6,FALSE)=0,"",VLOOKUP($G$5,'Definición técnica de imagenes'!$A$3:$G$17,6,FALSE)),IF($G$5="F1","","")),'Definición técnica de imagenes'!$F$16),"")</f>
        <v/>
      </c>
      <c r="J71" s="95"/>
      <c r="K71" s="45"/>
    </row>
    <row r="72" spans="1:11" s="92" customFormat="1">
      <c r="A72" s="104"/>
      <c r="B72" s="104"/>
      <c r="C72" s="104"/>
      <c r="D72" s="95"/>
      <c r="E72" s="95"/>
      <c r="F72" s="95" t="str">
        <f t="shared" si="1"/>
        <v/>
      </c>
      <c r="G72" s="95" t="str">
        <f>IF(F72&lt;&gt;"",IF($G$4="Recurso",IF(LEFT($G$5,1)="M",VLOOKUP($G$5,'Definición técnica de imagenes'!$A$3:$G$17,5,FALSE),IF($G$5="F1",'Definición técnica de imagenes'!$E$15,'Definición técnica de imagenes'!$F$13)),'Definición técnica de imagenes'!$E$16),"")</f>
        <v/>
      </c>
      <c r="H72" s="95" t="str">
        <f t="shared" si="2"/>
        <v/>
      </c>
      <c r="I72" s="95" t="str">
        <f>IF(OR(B72&lt;&gt;"",J72&lt;&gt;""),IF($G$4="Recurso",IF(LEFT($G$5,1)="M",IF(VLOOKUP($G$5,'Definición técnica de imagenes'!$A$3:$G$17,6,FALSE)=0,"",VLOOKUP($G$5,'Definición técnica de imagenes'!$A$3:$G$17,6,FALSE)),IF($G$5="F1","","")),'Definición técnica de imagenes'!$F$16),"")</f>
        <v/>
      </c>
      <c r="J72" s="95"/>
      <c r="K72" s="45"/>
    </row>
    <row r="73" spans="1:11" s="92" customFormat="1">
      <c r="A73" s="104"/>
      <c r="B73" s="104"/>
      <c r="C73" s="104"/>
      <c r="D73" s="95"/>
      <c r="E73" s="95"/>
      <c r="F73" s="95" t="str">
        <f t="shared" si="1"/>
        <v/>
      </c>
      <c r="G73" s="95" t="str">
        <f>IF(F73&lt;&gt;"",IF($G$4="Recurso",IF(LEFT($G$5,1)="M",VLOOKUP($G$5,'Definición técnica de imagenes'!$A$3:$G$17,5,FALSE),IF($G$5="F1",'Definición técnica de imagenes'!$E$15,'Definición técnica de imagenes'!$F$13)),'Definición técnica de imagenes'!$E$16),"")</f>
        <v/>
      </c>
      <c r="H73" s="95" t="str">
        <f t="shared" si="2"/>
        <v/>
      </c>
      <c r="I73" s="95" t="str">
        <f>IF(OR(B73&lt;&gt;"",J73&lt;&gt;""),IF($G$4="Recurso",IF(LEFT($G$5,1)="M",IF(VLOOKUP($G$5,'Definición técnica de imagenes'!$A$3:$G$17,6,FALSE)=0,"",VLOOKUP($G$5,'Definición técnica de imagenes'!$A$3:$G$17,6,FALSE)),IF($G$5="F1","","")),'Definición técnica de imagenes'!$F$16),"")</f>
        <v/>
      </c>
      <c r="J73" s="95"/>
      <c r="K73" s="45"/>
    </row>
    <row r="74" spans="1:11" s="92" customFormat="1">
      <c r="A74" s="104"/>
      <c r="B74" s="104"/>
      <c r="C74" s="104"/>
      <c r="D74" s="95"/>
      <c r="E74" s="95"/>
      <c r="F74" s="95" t="str">
        <f t="shared" si="1"/>
        <v/>
      </c>
      <c r="G74" s="95" t="str">
        <f>IF(F74&lt;&gt;"",IF($G$4="Recurso",IF(LEFT($G$5,1)="M",VLOOKUP($G$5,'Definición técnica de imagenes'!$A$3:$G$17,5,FALSE),IF($G$5="F1",'Definición técnica de imagenes'!$E$15,'Definición técnica de imagenes'!$F$13)),'Definición técnica de imagenes'!$E$16),"")</f>
        <v/>
      </c>
      <c r="H74" s="95" t="str">
        <f t="shared" si="2"/>
        <v/>
      </c>
      <c r="I74" s="95" t="str">
        <f>IF(OR(B74&lt;&gt;"",J74&lt;&gt;""),IF($G$4="Recurso",IF(LEFT($G$5,1)="M",IF(VLOOKUP($G$5,'Definición técnica de imagenes'!$A$3:$G$17,6,FALSE)=0,"",VLOOKUP($G$5,'Definición técnica de imagenes'!$A$3:$G$17,6,FALSE)),IF($G$5="F1","","")),'Definición técnica de imagenes'!$F$16),"")</f>
        <v/>
      </c>
      <c r="J74" s="95"/>
      <c r="K74" s="45"/>
    </row>
    <row r="75" spans="1:11" s="92" customFormat="1">
      <c r="A75" s="104"/>
      <c r="B75" s="104"/>
      <c r="C75" s="104"/>
      <c r="D75" s="95"/>
      <c r="E75" s="95"/>
      <c r="F75" s="95" t="str">
        <f t="shared" ref="F75:F108" si="4">IF(OR(B75&lt;&gt;"",J75&lt;&gt;""),CONCATENATE($C$7,"_",$A75,IF($G$4="Cuaderno de Estudio","_small",CONCATENATE(IF(I75="","","n"),IF(LEFT($G$5,1)="F",".jpg",".png")))),"")</f>
        <v/>
      </c>
      <c r="G75" s="95" t="str">
        <f>IF(F75&lt;&gt;"",IF($G$4="Recurso",IF(LEFT($G$5,1)="M",VLOOKUP($G$5,'Definición técnica de imagenes'!$A$3:$G$17,5,FALSE),IF($G$5="F1",'Definición técnica de imagenes'!$E$15,'Definición técnica de imagenes'!$F$13)),'Definición técnica de imagenes'!$E$16),"")</f>
        <v/>
      </c>
      <c r="H75" s="95" t="str">
        <f t="shared" ref="H75:H108" si="5">IF(AND(I75&lt;&gt;"",I75&lt;&gt;0),IF(OR(B75&lt;&gt;"",J75&lt;&gt;""),CONCATENATE($C$7,"_",$A75,IF($G$4="Cuaderno de Estudio","_zoom",CONCATENATE("a",IF(LEFT($G$5,1)="F",".jpg",".png")))),""),"")</f>
        <v/>
      </c>
      <c r="I75" s="95" t="str">
        <f>IF(OR(B75&lt;&gt;"",J75&lt;&gt;""),IF($G$4="Recurso",IF(LEFT($G$5,1)="M",IF(VLOOKUP($G$5,'Definición técnica de imagenes'!$A$3:$G$17,6,FALSE)=0,"",VLOOKUP($G$5,'Definición técnica de imagenes'!$A$3:$G$17,6,FALSE)),IF($G$5="F1","","")),'Definición técnica de imagenes'!$F$16),"")</f>
        <v/>
      </c>
      <c r="J75" s="95"/>
      <c r="K75" s="45"/>
    </row>
    <row r="76" spans="1:11" s="92" customFormat="1">
      <c r="A76" s="104"/>
      <c r="B76" s="104"/>
      <c r="C76" s="104"/>
      <c r="D76" s="95"/>
      <c r="E76" s="95"/>
      <c r="F76" s="95" t="str">
        <f t="shared" si="4"/>
        <v/>
      </c>
      <c r="G76" s="95" t="str">
        <f>IF(F76&lt;&gt;"",IF($G$4="Recurso",IF(LEFT($G$5,1)="M",VLOOKUP($G$5,'Definición técnica de imagenes'!$A$3:$G$17,5,FALSE),IF($G$5="F1",'Definición técnica de imagenes'!$E$15,'Definición técnica de imagenes'!$F$13)),'Definición técnica de imagenes'!$E$16),"")</f>
        <v/>
      </c>
      <c r="H76" s="95" t="str">
        <f t="shared" si="5"/>
        <v/>
      </c>
      <c r="I76" s="95" t="str">
        <f>IF(OR(B76&lt;&gt;"",J76&lt;&gt;""),IF($G$4="Recurso",IF(LEFT($G$5,1)="M",IF(VLOOKUP($G$5,'Definición técnica de imagenes'!$A$3:$G$17,6,FALSE)=0,"",VLOOKUP($G$5,'Definición técnica de imagenes'!$A$3:$G$17,6,FALSE)),IF($G$5="F1","","")),'Definición técnica de imagenes'!$F$16),"")</f>
        <v/>
      </c>
      <c r="J76" s="95"/>
      <c r="K76" s="45"/>
    </row>
    <row r="77" spans="1:11" s="92" customFormat="1">
      <c r="A77" s="104"/>
      <c r="B77" s="104"/>
      <c r="C77" s="104"/>
      <c r="D77" s="95"/>
      <c r="E77" s="95"/>
      <c r="F77" s="95" t="str">
        <f t="shared" si="4"/>
        <v/>
      </c>
      <c r="G77" s="95" t="str">
        <f>IF(F77&lt;&gt;"",IF($G$4="Recurso",IF(LEFT($G$5,1)="M",VLOOKUP($G$5,'Definición técnica de imagenes'!$A$3:$G$17,5,FALSE),IF($G$5="F1",'Definición técnica de imagenes'!$E$15,'Definición técnica de imagenes'!$F$13)),'Definición técnica de imagenes'!$E$16),"")</f>
        <v/>
      </c>
      <c r="H77" s="95" t="str">
        <f t="shared" si="5"/>
        <v/>
      </c>
      <c r="I77" s="95" t="str">
        <f>IF(OR(B77&lt;&gt;"",J77&lt;&gt;""),IF($G$4="Recurso",IF(LEFT($G$5,1)="M",IF(VLOOKUP($G$5,'Definición técnica de imagenes'!$A$3:$G$17,6,FALSE)=0,"",VLOOKUP($G$5,'Definición técnica de imagenes'!$A$3:$G$17,6,FALSE)),IF($G$5="F1","","")),'Definición técnica de imagenes'!$F$16),"")</f>
        <v/>
      </c>
      <c r="J77" s="95"/>
      <c r="K77" s="45"/>
    </row>
    <row r="78" spans="1:11" s="92" customFormat="1">
      <c r="A78" s="104"/>
      <c r="B78" s="104"/>
      <c r="C78" s="104"/>
      <c r="D78" s="95"/>
      <c r="E78" s="95"/>
      <c r="F78" s="95" t="str">
        <f t="shared" si="4"/>
        <v/>
      </c>
      <c r="G78" s="95" t="str">
        <f>IF(F78&lt;&gt;"",IF($G$4="Recurso",IF(LEFT($G$5,1)="M",VLOOKUP($G$5,'Definición técnica de imagenes'!$A$3:$G$17,5,FALSE),IF($G$5="F1",'Definición técnica de imagenes'!$E$15,'Definición técnica de imagenes'!$F$13)),'Definición técnica de imagenes'!$E$16),"")</f>
        <v/>
      </c>
      <c r="H78" s="95" t="str">
        <f t="shared" si="5"/>
        <v/>
      </c>
      <c r="I78" s="95" t="str">
        <f>IF(OR(B78&lt;&gt;"",J78&lt;&gt;""),IF($G$4="Recurso",IF(LEFT($G$5,1)="M",IF(VLOOKUP($G$5,'Definición técnica de imagenes'!$A$3:$G$17,6,FALSE)=0,"",VLOOKUP($G$5,'Definición técnica de imagenes'!$A$3:$G$17,6,FALSE)),IF($G$5="F1","","")),'Definición técnica de imagenes'!$F$16),"")</f>
        <v/>
      </c>
      <c r="J78" s="95"/>
      <c r="K78" s="45"/>
    </row>
    <row r="79" spans="1:11" s="92" customFormat="1">
      <c r="A79" s="104"/>
      <c r="B79" s="104"/>
      <c r="C79" s="104"/>
      <c r="D79" s="95"/>
      <c r="E79" s="95"/>
      <c r="F79" s="95" t="str">
        <f t="shared" si="4"/>
        <v/>
      </c>
      <c r="G79" s="95" t="str">
        <f>IF(F79&lt;&gt;"",IF($G$4="Recurso",IF(LEFT($G$5,1)="M",VLOOKUP($G$5,'Definición técnica de imagenes'!$A$3:$G$17,5,FALSE),IF($G$5="F1",'Definición técnica de imagenes'!$E$15,'Definición técnica de imagenes'!$F$13)),'Definición técnica de imagenes'!$E$16),"")</f>
        <v/>
      </c>
      <c r="H79" s="95" t="str">
        <f t="shared" si="5"/>
        <v/>
      </c>
      <c r="I79" s="95" t="str">
        <f>IF(OR(B79&lt;&gt;"",J79&lt;&gt;""),IF($G$4="Recurso",IF(LEFT($G$5,1)="M",IF(VLOOKUP($G$5,'Definición técnica de imagenes'!$A$3:$G$17,6,FALSE)=0,"",VLOOKUP($G$5,'Definición técnica de imagenes'!$A$3:$G$17,6,FALSE)),IF($G$5="F1","","")),'Definición técnica de imagenes'!$F$16),"")</f>
        <v/>
      </c>
      <c r="J79" s="95"/>
      <c r="K79" s="45"/>
    </row>
    <row r="80" spans="1:11" s="92" customFormat="1">
      <c r="A80" s="104"/>
      <c r="B80" s="104"/>
      <c r="C80" s="104"/>
      <c r="D80" s="95"/>
      <c r="E80" s="95"/>
      <c r="F80" s="95" t="str">
        <f t="shared" si="4"/>
        <v/>
      </c>
      <c r="G80" s="95" t="str">
        <f>IF(F80&lt;&gt;"",IF($G$4="Recurso",IF(LEFT($G$5,1)="M",VLOOKUP($G$5,'Definición técnica de imagenes'!$A$3:$G$17,5,FALSE),IF($G$5="F1",'Definición técnica de imagenes'!$E$15,'Definición técnica de imagenes'!$F$13)),'Definición técnica de imagenes'!$E$16),"")</f>
        <v/>
      </c>
      <c r="H80" s="95" t="str">
        <f t="shared" si="5"/>
        <v/>
      </c>
      <c r="I80" s="95" t="str">
        <f>IF(OR(B80&lt;&gt;"",J80&lt;&gt;""),IF($G$4="Recurso",IF(LEFT($G$5,1)="M",IF(VLOOKUP($G$5,'Definición técnica de imagenes'!$A$3:$G$17,6,FALSE)=0,"",VLOOKUP($G$5,'Definición técnica de imagenes'!$A$3:$G$17,6,FALSE)),IF($G$5="F1","","")),'Definición técnica de imagenes'!$F$16),"")</f>
        <v/>
      </c>
      <c r="J80" s="95"/>
      <c r="K80" s="45"/>
    </row>
    <row r="81" spans="1:11" s="92" customFormat="1">
      <c r="A81" s="104"/>
      <c r="B81" s="104"/>
      <c r="C81" s="104"/>
      <c r="D81" s="95"/>
      <c r="E81" s="95"/>
      <c r="F81" s="95" t="str">
        <f t="shared" si="4"/>
        <v/>
      </c>
      <c r="G81" s="95" t="str">
        <f>IF(F81&lt;&gt;"",IF($G$4="Recurso",IF(LEFT($G$5,1)="M",VLOOKUP($G$5,'Definición técnica de imagenes'!$A$3:$G$17,5,FALSE),IF($G$5="F1",'Definición técnica de imagenes'!$E$15,'Definición técnica de imagenes'!$F$13)),'Definición técnica de imagenes'!$E$16),"")</f>
        <v/>
      </c>
      <c r="H81" s="95" t="str">
        <f t="shared" si="5"/>
        <v/>
      </c>
      <c r="I81" s="95" t="str">
        <f>IF(OR(B81&lt;&gt;"",J81&lt;&gt;""),IF($G$4="Recurso",IF(LEFT($G$5,1)="M",IF(VLOOKUP($G$5,'Definición técnica de imagenes'!$A$3:$G$17,6,FALSE)=0,"",VLOOKUP($G$5,'Definición técnica de imagenes'!$A$3:$G$17,6,FALSE)),IF($G$5="F1","","")),'Definición técnica de imagenes'!$F$16),"")</f>
        <v/>
      </c>
      <c r="J81" s="95"/>
      <c r="K81" s="45"/>
    </row>
    <row r="82" spans="1:11" s="92" customFormat="1">
      <c r="A82" s="104"/>
      <c r="B82" s="104"/>
      <c r="C82" s="104"/>
      <c r="D82" s="95"/>
      <c r="E82" s="95"/>
      <c r="F82" s="95" t="str">
        <f t="shared" si="4"/>
        <v/>
      </c>
      <c r="G82" s="95" t="str">
        <f>IF(F82&lt;&gt;"",IF($G$4="Recurso",IF(LEFT($G$5,1)="M",VLOOKUP($G$5,'Definición técnica de imagenes'!$A$3:$G$17,5,FALSE),IF($G$5="F1",'Definición técnica de imagenes'!$E$15,'Definición técnica de imagenes'!$F$13)),'Definición técnica de imagenes'!$E$16),"")</f>
        <v/>
      </c>
      <c r="H82" s="95" t="str">
        <f t="shared" si="5"/>
        <v/>
      </c>
      <c r="I82" s="95" t="str">
        <f>IF(OR(B82&lt;&gt;"",J82&lt;&gt;""),IF($G$4="Recurso",IF(LEFT($G$5,1)="M",IF(VLOOKUP($G$5,'Definición técnica de imagenes'!$A$3:$G$17,6,FALSE)=0,"",VLOOKUP($G$5,'Definición técnica de imagenes'!$A$3:$G$17,6,FALSE)),IF($G$5="F1","","")),'Definición técnica de imagenes'!$F$16),"")</f>
        <v/>
      </c>
      <c r="J82" s="95"/>
      <c r="K82" s="45"/>
    </row>
    <row r="83" spans="1:11" s="92" customFormat="1">
      <c r="A83" s="104"/>
      <c r="B83" s="104"/>
      <c r="C83" s="104"/>
      <c r="D83" s="95"/>
      <c r="E83" s="95"/>
      <c r="F83" s="95" t="str">
        <f t="shared" si="4"/>
        <v/>
      </c>
      <c r="G83" s="95" t="str">
        <f>IF(F83&lt;&gt;"",IF($G$4="Recurso",IF(LEFT($G$5,1)="M",VLOOKUP($G$5,'Definición técnica de imagenes'!$A$3:$G$17,5,FALSE),IF($G$5="F1",'Definición técnica de imagenes'!$E$15,'Definición técnica de imagenes'!$F$13)),'Definición técnica de imagenes'!$E$16),"")</f>
        <v/>
      </c>
      <c r="H83" s="95" t="str">
        <f t="shared" si="5"/>
        <v/>
      </c>
      <c r="I83" s="95" t="str">
        <f>IF(OR(B83&lt;&gt;"",J83&lt;&gt;""),IF($G$4="Recurso",IF(LEFT($G$5,1)="M",IF(VLOOKUP($G$5,'Definición técnica de imagenes'!$A$3:$G$17,6,FALSE)=0,"",VLOOKUP($G$5,'Definición técnica de imagenes'!$A$3:$G$17,6,FALSE)),IF($G$5="F1","","")),'Definición técnica de imagenes'!$F$16),"")</f>
        <v/>
      </c>
      <c r="J83" s="95"/>
      <c r="K83" s="45"/>
    </row>
    <row r="84" spans="1:11" s="92" customFormat="1">
      <c r="A84" s="104"/>
      <c r="B84" s="104"/>
      <c r="C84" s="104"/>
      <c r="D84" s="95"/>
      <c r="E84" s="95"/>
      <c r="F84" s="95" t="str">
        <f t="shared" si="4"/>
        <v/>
      </c>
      <c r="G84" s="95" t="str">
        <f>IF(F84&lt;&gt;"",IF($G$4="Recurso",IF(LEFT($G$5,1)="M",VLOOKUP($G$5,'Definición técnica de imagenes'!$A$3:$G$17,5,FALSE),IF($G$5="F1",'Definición técnica de imagenes'!$E$15,'Definición técnica de imagenes'!$F$13)),'Definición técnica de imagenes'!$E$16),"")</f>
        <v/>
      </c>
      <c r="H84" s="95" t="str">
        <f t="shared" si="5"/>
        <v/>
      </c>
      <c r="I84" s="95" t="str">
        <f>IF(OR(B84&lt;&gt;"",J84&lt;&gt;""),IF($G$4="Recurso",IF(LEFT($G$5,1)="M",IF(VLOOKUP($G$5,'Definición técnica de imagenes'!$A$3:$G$17,6,FALSE)=0,"",VLOOKUP($G$5,'Definición técnica de imagenes'!$A$3:$G$17,6,FALSE)),IF($G$5="F1","","")),'Definición técnica de imagenes'!$F$16),"")</f>
        <v/>
      </c>
      <c r="J84" s="95"/>
      <c r="K84" s="45"/>
    </row>
    <row r="85" spans="1:11" s="92" customFormat="1">
      <c r="A85" s="104"/>
      <c r="B85" s="104"/>
      <c r="C85" s="104"/>
      <c r="D85" s="95"/>
      <c r="E85" s="95"/>
      <c r="F85" s="95" t="str">
        <f t="shared" si="4"/>
        <v/>
      </c>
      <c r="G85" s="95" t="str">
        <f>IF(F85&lt;&gt;"",IF($G$4="Recurso",IF(LEFT($G$5,1)="M",VLOOKUP($G$5,'Definición técnica de imagenes'!$A$3:$G$17,5,FALSE),IF($G$5="F1",'Definición técnica de imagenes'!$E$15,'Definición técnica de imagenes'!$F$13)),'Definición técnica de imagenes'!$E$16),"")</f>
        <v/>
      </c>
      <c r="H85" s="95" t="str">
        <f t="shared" si="5"/>
        <v/>
      </c>
      <c r="I85" s="95" t="str">
        <f>IF(OR(B85&lt;&gt;"",J85&lt;&gt;""),IF($G$4="Recurso",IF(LEFT($G$5,1)="M",IF(VLOOKUP($G$5,'Definición técnica de imagenes'!$A$3:$G$17,6,FALSE)=0,"",VLOOKUP($G$5,'Definición técnica de imagenes'!$A$3:$G$17,6,FALSE)),IF($G$5="F1","","")),'Definición técnica de imagenes'!$F$16),"")</f>
        <v/>
      </c>
      <c r="J85" s="95"/>
      <c r="K85" s="45"/>
    </row>
    <row r="86" spans="1:11" s="92" customFormat="1">
      <c r="A86" s="104"/>
      <c r="B86" s="104"/>
      <c r="C86" s="104"/>
      <c r="D86" s="95"/>
      <c r="E86" s="95"/>
      <c r="F86" s="95" t="str">
        <f t="shared" si="4"/>
        <v/>
      </c>
      <c r="G86" s="95" t="str">
        <f>IF(F86&lt;&gt;"",IF($G$4="Recurso",IF(LEFT($G$5,1)="M",VLOOKUP($G$5,'Definición técnica de imagenes'!$A$3:$G$17,5,FALSE),IF($G$5="F1",'Definición técnica de imagenes'!$E$15,'Definición técnica de imagenes'!$F$13)),'Definición técnica de imagenes'!$E$16),"")</f>
        <v/>
      </c>
      <c r="H86" s="95" t="str">
        <f t="shared" si="5"/>
        <v/>
      </c>
      <c r="I86" s="95" t="str">
        <f>IF(OR(B86&lt;&gt;"",J86&lt;&gt;""),IF($G$4="Recurso",IF(LEFT($G$5,1)="M",IF(VLOOKUP($G$5,'Definición técnica de imagenes'!$A$3:$G$17,6,FALSE)=0,"",VLOOKUP($G$5,'Definición técnica de imagenes'!$A$3:$G$17,6,FALSE)),IF($G$5="F1","","")),'Definición técnica de imagenes'!$F$16),"")</f>
        <v/>
      </c>
      <c r="J86" s="95"/>
      <c r="K86" s="45"/>
    </row>
    <row r="87" spans="1:11" s="92" customFormat="1">
      <c r="A87" s="104"/>
      <c r="B87" s="104"/>
      <c r="C87" s="104"/>
      <c r="D87" s="95"/>
      <c r="E87" s="95"/>
      <c r="F87" s="95" t="str">
        <f t="shared" si="4"/>
        <v/>
      </c>
      <c r="G87" s="95" t="str">
        <f>IF(F87&lt;&gt;"",IF($G$4="Recurso",IF(LEFT($G$5,1)="M",VLOOKUP($G$5,'Definición técnica de imagenes'!$A$3:$G$17,5,FALSE),IF($G$5="F1",'Definición técnica de imagenes'!$E$15,'Definición técnica de imagenes'!$F$13)),'Definición técnica de imagenes'!$E$16),"")</f>
        <v/>
      </c>
      <c r="H87" s="95" t="str">
        <f t="shared" si="5"/>
        <v/>
      </c>
      <c r="I87" s="95" t="str">
        <f>IF(OR(B87&lt;&gt;"",J87&lt;&gt;""),IF($G$4="Recurso",IF(LEFT($G$5,1)="M",IF(VLOOKUP($G$5,'Definición técnica de imagenes'!$A$3:$G$17,6,FALSE)=0,"",VLOOKUP($G$5,'Definición técnica de imagenes'!$A$3:$G$17,6,FALSE)),IF($G$5="F1","","")),'Definición técnica de imagenes'!$F$16),"")</f>
        <v/>
      </c>
      <c r="J87" s="95"/>
      <c r="K87" s="45"/>
    </row>
    <row r="88" spans="1:11" s="92" customFormat="1">
      <c r="A88" s="104"/>
      <c r="B88" s="104"/>
      <c r="C88" s="104"/>
      <c r="D88" s="95"/>
      <c r="E88" s="95"/>
      <c r="F88" s="95" t="str">
        <f t="shared" si="4"/>
        <v/>
      </c>
      <c r="G88" s="95" t="str">
        <f>IF(F88&lt;&gt;"",IF($G$4="Recurso",IF(LEFT($G$5,1)="M",VLOOKUP($G$5,'Definición técnica de imagenes'!$A$3:$G$17,5,FALSE),IF($G$5="F1",'Definición técnica de imagenes'!$E$15,'Definición técnica de imagenes'!$F$13)),'Definición técnica de imagenes'!$E$16),"")</f>
        <v/>
      </c>
      <c r="H88" s="95" t="str">
        <f t="shared" si="5"/>
        <v/>
      </c>
      <c r="I88" s="95" t="str">
        <f>IF(OR(B88&lt;&gt;"",J88&lt;&gt;""),IF($G$4="Recurso",IF(LEFT($G$5,1)="M",IF(VLOOKUP($G$5,'Definición técnica de imagenes'!$A$3:$G$17,6,FALSE)=0,"",VLOOKUP($G$5,'Definición técnica de imagenes'!$A$3:$G$17,6,FALSE)),IF($G$5="F1","","")),'Definición técnica de imagenes'!$F$16),"")</f>
        <v/>
      </c>
      <c r="J88" s="95"/>
      <c r="K88" s="45"/>
    </row>
    <row r="89" spans="1:11" s="92" customFormat="1">
      <c r="A89" s="104"/>
      <c r="B89" s="104"/>
      <c r="C89" s="104"/>
      <c r="D89" s="95"/>
      <c r="E89" s="95"/>
      <c r="F89" s="95" t="str">
        <f t="shared" si="4"/>
        <v/>
      </c>
      <c r="G89" s="95" t="str">
        <f>IF(F89&lt;&gt;"",IF($G$4="Recurso",IF(LEFT($G$5,1)="M",VLOOKUP($G$5,'Definición técnica de imagenes'!$A$3:$G$17,5,FALSE),IF($G$5="F1",'Definición técnica de imagenes'!$E$15,'Definición técnica de imagenes'!$F$13)),'Definición técnica de imagenes'!$E$16),"")</f>
        <v/>
      </c>
      <c r="H89" s="95" t="str">
        <f t="shared" si="5"/>
        <v/>
      </c>
      <c r="I89" s="95" t="str">
        <f>IF(OR(B89&lt;&gt;"",J89&lt;&gt;""),IF($G$4="Recurso",IF(LEFT($G$5,1)="M",IF(VLOOKUP($G$5,'Definición técnica de imagenes'!$A$3:$G$17,6,FALSE)=0,"",VLOOKUP($G$5,'Definición técnica de imagenes'!$A$3:$G$17,6,FALSE)),IF($G$5="F1","","")),'Definición técnica de imagenes'!$F$16),"")</f>
        <v/>
      </c>
      <c r="J89" s="95"/>
      <c r="K89" s="45"/>
    </row>
    <row r="90" spans="1:11" s="92" customFormat="1">
      <c r="A90" s="104"/>
      <c r="B90" s="104"/>
      <c r="C90" s="104"/>
      <c r="D90" s="95"/>
      <c r="E90" s="95"/>
      <c r="F90" s="95" t="str">
        <f t="shared" si="4"/>
        <v/>
      </c>
      <c r="G90" s="95" t="str">
        <f>IF(F90&lt;&gt;"",IF($G$4="Recurso",IF(LEFT($G$5,1)="M",VLOOKUP($G$5,'Definición técnica de imagenes'!$A$3:$G$17,5,FALSE),IF($G$5="F1",'Definición técnica de imagenes'!$E$15,'Definición técnica de imagenes'!$F$13)),'Definición técnica de imagenes'!$E$16),"")</f>
        <v/>
      </c>
      <c r="H90" s="95" t="str">
        <f t="shared" si="5"/>
        <v/>
      </c>
      <c r="I90" s="95" t="str">
        <f>IF(OR(B90&lt;&gt;"",J90&lt;&gt;""),IF($G$4="Recurso",IF(LEFT($G$5,1)="M",IF(VLOOKUP($G$5,'Definición técnica de imagenes'!$A$3:$G$17,6,FALSE)=0,"",VLOOKUP($G$5,'Definición técnica de imagenes'!$A$3:$G$17,6,FALSE)),IF($G$5="F1","","")),'Definición técnica de imagenes'!$F$16),"")</f>
        <v/>
      </c>
      <c r="J90" s="95"/>
      <c r="K90" s="45"/>
    </row>
    <row r="91" spans="1:11" s="92" customFormat="1">
      <c r="A91" s="104"/>
      <c r="B91" s="104"/>
      <c r="C91" s="104"/>
      <c r="D91" s="95"/>
      <c r="E91" s="95"/>
      <c r="F91" s="95" t="str">
        <f t="shared" si="4"/>
        <v/>
      </c>
      <c r="G91" s="95" t="str">
        <f>IF(F91&lt;&gt;"",IF($G$4="Recurso",IF(LEFT($G$5,1)="M",VLOOKUP($G$5,'Definición técnica de imagenes'!$A$3:$G$17,5,FALSE),IF($G$5="F1",'Definición técnica de imagenes'!$E$15,'Definición técnica de imagenes'!$F$13)),'Definición técnica de imagenes'!$E$16),"")</f>
        <v/>
      </c>
      <c r="H91" s="95" t="str">
        <f t="shared" si="5"/>
        <v/>
      </c>
      <c r="I91" s="95" t="str">
        <f>IF(OR(B91&lt;&gt;"",J91&lt;&gt;""),IF($G$4="Recurso",IF(LEFT($G$5,1)="M",IF(VLOOKUP($G$5,'Definición técnica de imagenes'!$A$3:$G$17,6,FALSE)=0,"",VLOOKUP($G$5,'Definición técnica de imagenes'!$A$3:$G$17,6,FALSE)),IF($G$5="F1","","")),'Definición técnica de imagenes'!$F$16),"")</f>
        <v/>
      </c>
      <c r="J91" s="95"/>
      <c r="K91" s="45"/>
    </row>
    <row r="92" spans="1:11" s="92" customFormat="1">
      <c r="A92" s="104"/>
      <c r="B92" s="104"/>
      <c r="C92" s="104"/>
      <c r="D92" s="95"/>
      <c r="E92" s="95"/>
      <c r="F92" s="95" t="str">
        <f t="shared" si="4"/>
        <v/>
      </c>
      <c r="G92" s="95" t="str">
        <f>IF(F92&lt;&gt;"",IF($G$4="Recurso",IF(LEFT($G$5,1)="M",VLOOKUP($G$5,'Definición técnica de imagenes'!$A$3:$G$17,5,FALSE),IF($G$5="F1",'Definición técnica de imagenes'!$E$15,'Definición técnica de imagenes'!$F$13)),'Definición técnica de imagenes'!$E$16),"")</f>
        <v/>
      </c>
      <c r="H92" s="95" t="str">
        <f t="shared" si="5"/>
        <v/>
      </c>
      <c r="I92" s="95" t="str">
        <f>IF(OR(B92&lt;&gt;"",J92&lt;&gt;""),IF($G$4="Recurso",IF(LEFT($G$5,1)="M",IF(VLOOKUP($G$5,'Definición técnica de imagenes'!$A$3:$G$17,6,FALSE)=0,"",VLOOKUP($G$5,'Definición técnica de imagenes'!$A$3:$G$17,6,FALSE)),IF($G$5="F1","","")),'Definición técnica de imagenes'!$F$16),"")</f>
        <v/>
      </c>
      <c r="J92" s="95"/>
      <c r="K92" s="45"/>
    </row>
    <row r="93" spans="1:11" s="92" customFormat="1">
      <c r="A93" s="104"/>
      <c r="B93" s="104"/>
      <c r="C93" s="104"/>
      <c r="D93" s="95"/>
      <c r="E93" s="95"/>
      <c r="F93" s="95" t="str">
        <f t="shared" si="4"/>
        <v/>
      </c>
      <c r="G93" s="95" t="str">
        <f>IF(F93&lt;&gt;"",IF($G$4="Recurso",IF(LEFT($G$5,1)="M",VLOOKUP($G$5,'Definición técnica de imagenes'!$A$3:$G$17,5,FALSE),IF($G$5="F1",'Definición técnica de imagenes'!$E$15,'Definición técnica de imagenes'!$F$13)),'Definición técnica de imagenes'!$E$16),"")</f>
        <v/>
      </c>
      <c r="H93" s="95" t="str">
        <f t="shared" si="5"/>
        <v/>
      </c>
      <c r="I93" s="95" t="str">
        <f>IF(OR(B93&lt;&gt;"",J93&lt;&gt;""),IF($G$4="Recurso",IF(LEFT($G$5,1)="M",IF(VLOOKUP($G$5,'Definición técnica de imagenes'!$A$3:$G$17,6,FALSE)=0,"",VLOOKUP($G$5,'Definición técnica de imagenes'!$A$3:$G$17,6,FALSE)),IF($G$5="F1","","")),'Definición técnica de imagenes'!$F$16),"")</f>
        <v/>
      </c>
      <c r="J93" s="95"/>
      <c r="K93" s="45"/>
    </row>
    <row r="94" spans="1:11" s="92" customFormat="1">
      <c r="A94" s="104"/>
      <c r="B94" s="104"/>
      <c r="C94" s="104"/>
      <c r="D94" s="95"/>
      <c r="E94" s="95"/>
      <c r="F94" s="95" t="str">
        <f t="shared" si="4"/>
        <v/>
      </c>
      <c r="G94" s="95" t="str">
        <f>IF(F94&lt;&gt;"",IF($G$4="Recurso",IF(LEFT($G$5,1)="M",VLOOKUP($G$5,'Definición técnica de imagenes'!$A$3:$G$17,5,FALSE),IF($G$5="F1",'Definición técnica de imagenes'!$E$15,'Definición técnica de imagenes'!$F$13)),'Definición técnica de imagenes'!$E$16),"")</f>
        <v/>
      </c>
      <c r="H94" s="95" t="str">
        <f t="shared" si="5"/>
        <v/>
      </c>
      <c r="I94" s="95" t="str">
        <f>IF(OR(B94&lt;&gt;"",J94&lt;&gt;""),IF($G$4="Recurso",IF(LEFT($G$5,1)="M",IF(VLOOKUP($G$5,'Definición técnica de imagenes'!$A$3:$G$17,6,FALSE)=0,"",VLOOKUP($G$5,'Definición técnica de imagenes'!$A$3:$G$17,6,FALSE)),IF($G$5="F1","","")),'Definición técnica de imagenes'!$F$16),"")</f>
        <v/>
      </c>
      <c r="J94" s="95"/>
      <c r="K94" s="45"/>
    </row>
    <row r="95" spans="1:11" s="92" customFormat="1">
      <c r="A95" s="104"/>
      <c r="B95" s="104"/>
      <c r="C95" s="104"/>
      <c r="D95" s="95"/>
      <c r="E95" s="95"/>
      <c r="F95" s="95" t="str">
        <f t="shared" si="4"/>
        <v/>
      </c>
      <c r="G95" s="95" t="str">
        <f>IF(F95&lt;&gt;"",IF($G$4="Recurso",IF(LEFT($G$5,1)="M",VLOOKUP($G$5,'Definición técnica de imagenes'!$A$3:$G$17,5,FALSE),IF($G$5="F1",'Definición técnica de imagenes'!$E$15,'Definición técnica de imagenes'!$F$13)),'Definición técnica de imagenes'!$E$16),"")</f>
        <v/>
      </c>
      <c r="H95" s="95" t="str">
        <f t="shared" si="5"/>
        <v/>
      </c>
      <c r="I95" s="95" t="str">
        <f>IF(OR(B95&lt;&gt;"",J95&lt;&gt;""),IF($G$4="Recurso",IF(LEFT($G$5,1)="M",IF(VLOOKUP($G$5,'Definición técnica de imagenes'!$A$3:$G$17,6,FALSE)=0,"",VLOOKUP($G$5,'Definición técnica de imagenes'!$A$3:$G$17,6,FALSE)),IF($G$5="F1","","")),'Definición técnica de imagenes'!$F$16),"")</f>
        <v/>
      </c>
      <c r="J95" s="95"/>
      <c r="K95" s="45"/>
    </row>
    <row r="96" spans="1:11" s="92" customFormat="1">
      <c r="A96" s="104"/>
      <c r="B96" s="104"/>
      <c r="C96" s="104"/>
      <c r="D96" s="95"/>
      <c r="E96" s="95"/>
      <c r="F96" s="95" t="str">
        <f t="shared" si="4"/>
        <v/>
      </c>
      <c r="G96" s="95" t="str">
        <f>IF(F96&lt;&gt;"",IF($G$4="Recurso",IF(LEFT($G$5,1)="M",VLOOKUP($G$5,'Definición técnica de imagenes'!$A$3:$G$17,5,FALSE),IF($G$5="F1",'Definición técnica de imagenes'!$E$15,'Definición técnica de imagenes'!$F$13)),'Definición técnica de imagenes'!$E$16),"")</f>
        <v/>
      </c>
      <c r="H96" s="95" t="str">
        <f t="shared" si="5"/>
        <v/>
      </c>
      <c r="I96" s="95" t="str">
        <f>IF(OR(B96&lt;&gt;"",J96&lt;&gt;""),IF($G$4="Recurso",IF(LEFT($G$5,1)="M",IF(VLOOKUP($G$5,'Definición técnica de imagenes'!$A$3:$G$17,6,FALSE)=0,"",VLOOKUP($G$5,'Definición técnica de imagenes'!$A$3:$G$17,6,FALSE)),IF($G$5="F1","","")),'Definición técnica de imagenes'!$F$16),"")</f>
        <v/>
      </c>
      <c r="J96" s="95"/>
      <c r="K96" s="45"/>
    </row>
    <row r="97" spans="1:11" s="92" customFormat="1">
      <c r="A97" s="104"/>
      <c r="B97" s="104"/>
      <c r="C97" s="104"/>
      <c r="D97" s="95"/>
      <c r="E97" s="95"/>
      <c r="F97" s="95" t="str">
        <f t="shared" si="4"/>
        <v/>
      </c>
      <c r="G97" s="95" t="str">
        <f>IF(F97&lt;&gt;"",IF($G$4="Recurso",IF(LEFT($G$5,1)="M",VLOOKUP($G$5,'Definición técnica de imagenes'!$A$3:$G$17,5,FALSE),IF($G$5="F1",'Definición técnica de imagenes'!$E$15,'Definición técnica de imagenes'!$F$13)),'Definición técnica de imagenes'!$E$16),"")</f>
        <v/>
      </c>
      <c r="H97" s="95" t="str">
        <f t="shared" si="5"/>
        <v/>
      </c>
      <c r="I97" s="95" t="str">
        <f>IF(OR(B97&lt;&gt;"",J97&lt;&gt;""),IF($G$4="Recurso",IF(LEFT($G$5,1)="M",IF(VLOOKUP($G$5,'Definición técnica de imagenes'!$A$3:$G$17,6,FALSE)=0,"",VLOOKUP($G$5,'Definición técnica de imagenes'!$A$3:$G$17,6,FALSE)),IF($G$5="F1","","")),'Definición técnica de imagenes'!$F$16),"")</f>
        <v/>
      </c>
      <c r="J97" s="95"/>
      <c r="K97" s="45"/>
    </row>
    <row r="98" spans="1:11" s="92" customFormat="1">
      <c r="A98" s="104"/>
      <c r="B98" s="104"/>
      <c r="C98" s="104"/>
      <c r="D98" s="95"/>
      <c r="E98" s="95"/>
      <c r="F98" s="95" t="str">
        <f t="shared" si="4"/>
        <v/>
      </c>
      <c r="G98" s="95" t="str">
        <f>IF(F98&lt;&gt;"",IF($G$4="Recurso",IF(LEFT($G$5,1)="M",VLOOKUP($G$5,'Definición técnica de imagenes'!$A$3:$G$17,5,FALSE),IF($G$5="F1",'Definición técnica de imagenes'!$E$15,'Definición técnica de imagenes'!$F$13)),'Definición técnica de imagenes'!$E$16),"")</f>
        <v/>
      </c>
      <c r="H98" s="95" t="str">
        <f t="shared" si="5"/>
        <v/>
      </c>
      <c r="I98" s="95" t="str">
        <f>IF(OR(B98&lt;&gt;"",J98&lt;&gt;""),IF($G$4="Recurso",IF(LEFT($G$5,1)="M",IF(VLOOKUP($G$5,'Definición técnica de imagenes'!$A$3:$G$17,6,FALSE)=0,"",VLOOKUP($G$5,'Definición técnica de imagenes'!$A$3:$G$17,6,FALSE)),IF($G$5="F1","","")),'Definición técnica de imagenes'!$F$16),"")</f>
        <v/>
      </c>
      <c r="J98" s="95"/>
      <c r="K98" s="45"/>
    </row>
    <row r="99" spans="1:11" s="92" customFormat="1">
      <c r="A99" s="104"/>
      <c r="B99" s="104"/>
      <c r="C99" s="104"/>
      <c r="D99" s="95"/>
      <c r="E99" s="95"/>
      <c r="F99" s="95" t="str">
        <f t="shared" si="4"/>
        <v/>
      </c>
      <c r="G99" s="95" t="str">
        <f>IF(F99&lt;&gt;"",IF($G$4="Recurso",IF(LEFT($G$5,1)="M",VLOOKUP($G$5,'Definición técnica de imagenes'!$A$3:$G$17,5,FALSE),IF($G$5="F1",'Definición técnica de imagenes'!$E$15,'Definición técnica de imagenes'!$F$13)),'Definición técnica de imagenes'!$E$16),"")</f>
        <v/>
      </c>
      <c r="H99" s="95" t="str">
        <f t="shared" si="5"/>
        <v/>
      </c>
      <c r="I99" s="95" t="str">
        <f>IF(OR(B99&lt;&gt;"",J99&lt;&gt;""),IF($G$4="Recurso",IF(LEFT($G$5,1)="M",IF(VLOOKUP($G$5,'Definición técnica de imagenes'!$A$3:$G$17,6,FALSE)=0,"",VLOOKUP($G$5,'Definición técnica de imagenes'!$A$3:$G$17,6,FALSE)),IF($G$5="F1","","")),'Definición técnica de imagenes'!$F$16),"")</f>
        <v/>
      </c>
      <c r="J99" s="95"/>
      <c r="K99" s="45"/>
    </row>
    <row r="100" spans="1:11" s="92" customFormat="1">
      <c r="A100" s="104"/>
      <c r="B100" s="104"/>
      <c r="C100" s="104"/>
      <c r="D100" s="95"/>
      <c r="E100" s="95"/>
      <c r="F100" s="95" t="str">
        <f t="shared" si="4"/>
        <v/>
      </c>
      <c r="G100" s="95" t="str">
        <f>IF(F100&lt;&gt;"",IF($G$4="Recurso",IF(LEFT($G$5,1)="M",VLOOKUP($G$5,'Definición técnica de imagenes'!$A$3:$G$17,5,FALSE),IF($G$5="F1",'Definición técnica de imagenes'!$E$15,'Definición técnica de imagenes'!$F$13)),'Definición técnica de imagenes'!$E$16),"")</f>
        <v/>
      </c>
      <c r="H100" s="95" t="str">
        <f t="shared" si="5"/>
        <v/>
      </c>
      <c r="I100" s="95" t="str">
        <f>IF(OR(B100&lt;&gt;"",J100&lt;&gt;""),IF($G$4="Recurso",IF(LEFT($G$5,1)="M",IF(VLOOKUP($G$5,'Definición técnica de imagenes'!$A$3:$G$17,6,FALSE)=0,"",VLOOKUP($G$5,'Definición técnica de imagenes'!$A$3:$G$17,6,FALSE)),IF($G$5="F1","","")),'Definición técnica de imagenes'!$F$16),"")</f>
        <v/>
      </c>
      <c r="J100" s="95"/>
      <c r="K100" s="45"/>
    </row>
    <row r="101" spans="1:11" s="92" customFormat="1">
      <c r="A101" s="104"/>
      <c r="B101" s="104"/>
      <c r="C101" s="104"/>
      <c r="D101" s="95"/>
      <c r="E101" s="95"/>
      <c r="F101" s="95" t="str">
        <f t="shared" si="4"/>
        <v/>
      </c>
      <c r="G101" s="95" t="str">
        <f>IF(F101&lt;&gt;"",IF($G$4="Recurso",IF(LEFT($G$5,1)="M",VLOOKUP($G$5,'Definición técnica de imagenes'!$A$3:$G$17,5,FALSE),IF($G$5="F1",'Definición técnica de imagenes'!$E$15,'Definición técnica de imagenes'!$F$13)),'Definición técnica de imagenes'!$E$16),"")</f>
        <v/>
      </c>
      <c r="H101" s="95" t="str">
        <f t="shared" si="5"/>
        <v/>
      </c>
      <c r="I101" s="95" t="str">
        <f>IF(OR(B101&lt;&gt;"",J101&lt;&gt;""),IF($G$4="Recurso",IF(LEFT($G$5,1)="M",IF(VLOOKUP($G$5,'Definición técnica de imagenes'!$A$3:$G$17,6,FALSE)=0,"",VLOOKUP($G$5,'Definición técnica de imagenes'!$A$3:$G$17,6,FALSE)),IF($G$5="F1","","")),'Definición técnica de imagenes'!$F$16),"")</f>
        <v/>
      </c>
      <c r="J101" s="95"/>
      <c r="K101" s="45"/>
    </row>
    <row r="102" spans="1:11" s="92" customFormat="1">
      <c r="A102" s="104"/>
      <c r="B102" s="104"/>
      <c r="C102" s="104"/>
      <c r="D102" s="95"/>
      <c r="E102" s="95"/>
      <c r="F102" s="95" t="str">
        <f t="shared" si="4"/>
        <v/>
      </c>
      <c r="G102" s="95" t="str">
        <f>IF(F102&lt;&gt;"",IF($G$4="Recurso",IF(LEFT($G$5,1)="M",VLOOKUP($G$5,'Definición técnica de imagenes'!$A$3:$G$17,5,FALSE),IF($G$5="F1",'Definición técnica de imagenes'!$E$15,'Definición técnica de imagenes'!$F$13)),'Definición técnica de imagenes'!$E$16),"")</f>
        <v/>
      </c>
      <c r="H102" s="95" t="str">
        <f t="shared" si="5"/>
        <v/>
      </c>
      <c r="I102" s="95" t="str">
        <f>IF(OR(B102&lt;&gt;"",J102&lt;&gt;""),IF($G$4="Recurso",IF(LEFT($G$5,1)="M",IF(VLOOKUP($G$5,'Definición técnica de imagenes'!$A$3:$G$17,6,FALSE)=0,"",VLOOKUP($G$5,'Definición técnica de imagenes'!$A$3:$G$17,6,FALSE)),IF($G$5="F1","","")),'Definición técnica de imagenes'!$F$16),"")</f>
        <v/>
      </c>
      <c r="J102" s="95"/>
      <c r="K102" s="45"/>
    </row>
    <row r="103" spans="1:11" s="92" customFormat="1">
      <c r="A103" s="104"/>
      <c r="B103" s="104"/>
      <c r="C103" s="104"/>
      <c r="D103" s="95"/>
      <c r="E103" s="95"/>
      <c r="F103" s="95" t="str">
        <f t="shared" si="4"/>
        <v/>
      </c>
      <c r="G103" s="95" t="str">
        <f>IF(F103&lt;&gt;"",IF($G$4="Recurso",IF(LEFT($G$5,1)="M",VLOOKUP($G$5,'Definición técnica de imagenes'!$A$3:$G$17,5,FALSE),IF($G$5="F1",'Definición técnica de imagenes'!$E$15,'Definición técnica de imagenes'!$F$13)),'Definición técnica de imagenes'!$E$16),"")</f>
        <v/>
      </c>
      <c r="H103" s="95" t="str">
        <f t="shared" si="5"/>
        <v/>
      </c>
      <c r="I103" s="95" t="str">
        <f>IF(OR(B103&lt;&gt;"",J103&lt;&gt;""),IF($G$4="Recurso",IF(LEFT($G$5,1)="M",IF(VLOOKUP($G$5,'Definición técnica de imagenes'!$A$3:$G$17,6,FALSE)=0,"",VLOOKUP($G$5,'Definición técnica de imagenes'!$A$3:$G$17,6,FALSE)),IF($G$5="F1","","")),'Definición técnica de imagenes'!$F$16),"")</f>
        <v/>
      </c>
      <c r="J103" s="95"/>
      <c r="K103" s="45"/>
    </row>
    <row r="104" spans="1:11" s="92" customFormat="1">
      <c r="A104" s="104"/>
      <c r="B104" s="104"/>
      <c r="C104" s="104"/>
      <c r="D104" s="95"/>
      <c r="E104" s="95"/>
      <c r="F104" s="95" t="str">
        <f t="shared" si="4"/>
        <v/>
      </c>
      <c r="G104" s="95" t="str">
        <f>IF(F104&lt;&gt;"",IF($G$4="Recurso",IF(LEFT($G$5,1)="M",VLOOKUP($G$5,'Definición técnica de imagenes'!$A$3:$G$17,5,FALSE),IF($G$5="F1",'Definición técnica de imagenes'!$E$15,'Definición técnica de imagenes'!$F$13)),'Definición técnica de imagenes'!$E$16),"")</f>
        <v/>
      </c>
      <c r="H104" s="95" t="str">
        <f t="shared" si="5"/>
        <v/>
      </c>
      <c r="I104" s="95" t="str">
        <f>IF(OR(B104&lt;&gt;"",J104&lt;&gt;""),IF($G$4="Recurso",IF(LEFT($G$5,1)="M",IF(VLOOKUP($G$5,'Definición técnica de imagenes'!$A$3:$G$17,6,FALSE)=0,"",VLOOKUP($G$5,'Definición técnica de imagenes'!$A$3:$G$17,6,FALSE)),IF($G$5="F1","","")),'Definición técnica de imagenes'!$F$16),"")</f>
        <v/>
      </c>
      <c r="J104" s="95"/>
      <c r="K104" s="45"/>
    </row>
    <row r="105" spans="1:11" s="92" customFormat="1">
      <c r="A105" s="104"/>
      <c r="B105" s="104"/>
      <c r="C105" s="104"/>
      <c r="D105" s="95"/>
      <c r="E105" s="95"/>
      <c r="F105" s="95" t="str">
        <f t="shared" si="4"/>
        <v/>
      </c>
      <c r="G105" s="95" t="str">
        <f>IF(F105&lt;&gt;"",IF($G$4="Recurso",IF(LEFT($G$5,1)="M",VLOOKUP($G$5,'Definición técnica de imagenes'!$A$3:$G$17,5,FALSE),IF($G$5="F1",'Definición técnica de imagenes'!$E$15,'Definición técnica de imagenes'!$F$13)),'Definición técnica de imagenes'!$E$16),"")</f>
        <v/>
      </c>
      <c r="H105" s="95" t="str">
        <f t="shared" si="5"/>
        <v/>
      </c>
      <c r="I105" s="95" t="str">
        <f>IF(OR(B105&lt;&gt;"",J105&lt;&gt;""),IF($G$4="Recurso",IF(LEFT($G$5,1)="M",IF(VLOOKUP($G$5,'Definición técnica de imagenes'!$A$3:$G$17,6,FALSE)=0,"",VLOOKUP($G$5,'Definición técnica de imagenes'!$A$3:$G$17,6,FALSE)),IF($G$5="F1","","")),'Definición técnica de imagenes'!$F$16),"")</f>
        <v/>
      </c>
      <c r="J105" s="95"/>
      <c r="K105" s="45"/>
    </row>
    <row r="106" spans="1:11" s="92" customFormat="1">
      <c r="A106" s="104"/>
      <c r="B106" s="104"/>
      <c r="C106" s="104"/>
      <c r="D106" s="95"/>
      <c r="E106" s="95"/>
      <c r="F106" s="95" t="str">
        <f t="shared" si="4"/>
        <v/>
      </c>
      <c r="G106" s="95" t="str">
        <f>IF(F106&lt;&gt;"",IF($G$4="Recurso",IF(LEFT($G$5,1)="M",VLOOKUP($G$5,'Definición técnica de imagenes'!$A$3:$G$17,5,FALSE),IF($G$5="F1",'Definición técnica de imagenes'!$E$15,'Definición técnica de imagenes'!$F$13)),'Definición técnica de imagenes'!$E$16),"")</f>
        <v/>
      </c>
      <c r="H106" s="95" t="str">
        <f t="shared" si="5"/>
        <v/>
      </c>
      <c r="I106" s="95" t="str">
        <f>IF(OR(B106&lt;&gt;"",J106&lt;&gt;""),IF($G$4="Recurso",IF(LEFT($G$5,1)="M",IF(VLOOKUP($G$5,'Definición técnica de imagenes'!$A$3:$G$17,6,FALSE)=0,"",VLOOKUP($G$5,'Definición técnica de imagenes'!$A$3:$G$17,6,FALSE)),IF($G$5="F1","","")),'Definición técnica de imagenes'!$F$16),"")</f>
        <v/>
      </c>
      <c r="J106" s="95"/>
      <c r="K106" s="45"/>
    </row>
    <row r="107" spans="1:11" s="92" customFormat="1">
      <c r="A107" s="104"/>
      <c r="B107" s="104"/>
      <c r="C107" s="104"/>
      <c r="D107" s="95"/>
      <c r="E107" s="95"/>
      <c r="F107" s="95" t="str">
        <f t="shared" si="4"/>
        <v/>
      </c>
      <c r="G107" s="95" t="str">
        <f>IF(F107&lt;&gt;"",IF($G$4="Recurso",IF(LEFT($G$5,1)="M",VLOOKUP($G$5,'Definición técnica de imagenes'!$A$3:$G$17,5,FALSE),IF($G$5="F1",'Definición técnica de imagenes'!$E$15,'Definición técnica de imagenes'!$F$13)),'Definición técnica de imagenes'!$E$16),"")</f>
        <v/>
      </c>
      <c r="H107" s="95" t="str">
        <f t="shared" si="5"/>
        <v/>
      </c>
      <c r="I107" s="95" t="str">
        <f>IF(OR(B107&lt;&gt;"",J107&lt;&gt;""),IF($G$4="Recurso",IF(LEFT($G$5,1)="M",IF(VLOOKUP($G$5,'Definición técnica de imagenes'!$A$3:$G$17,6,FALSE)=0,"",VLOOKUP($G$5,'Definición técnica de imagenes'!$A$3:$G$17,6,FALSE)),IF($G$5="F1","","")),'Definición técnica de imagenes'!$F$16),"")</f>
        <v/>
      </c>
      <c r="J107" s="95"/>
      <c r="K107" s="45"/>
    </row>
    <row r="108" spans="1:11" s="92" customFormat="1">
      <c r="A108" s="104"/>
      <c r="B108" s="104"/>
      <c r="C108" s="104"/>
      <c r="D108" s="95"/>
      <c r="E108" s="95"/>
      <c r="F108" s="95" t="str">
        <f t="shared" si="4"/>
        <v/>
      </c>
      <c r="G108" s="95" t="str">
        <f>IF(F108&lt;&gt;"",IF($G$4="Recurso",IF(LEFT($G$5,1)="M",VLOOKUP($G$5,'Definición técnica de imagenes'!$A$3:$G$17,5,FALSE),IF($G$5="F1",'Definición técnica de imagenes'!$E$15,'Definición técnica de imagenes'!$F$13)),'Definición técnica de imagenes'!$E$16),"")</f>
        <v/>
      </c>
      <c r="H108" s="95" t="str">
        <f t="shared" si="5"/>
        <v/>
      </c>
      <c r="I108" s="95" t="str">
        <f>IF(OR(B108&lt;&gt;"",J108&lt;&gt;""),IF($G$4="Recurso",IF(LEFT($G$5,1)="M",IF(VLOOKUP($G$5,'Definición técnica de imagenes'!$A$3:$G$17,6,FALSE)=0,"",VLOOKUP($G$5,'Definición técnica de imagenes'!$A$3:$G$17,6,FALSE)),IF($G$5="F1","","")),'Definición técnica de imagenes'!$F$16),"")</f>
        <v/>
      </c>
      <c r="J108" s="95"/>
      <c r="K108" s="4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list" allowBlank="1" showInputMessage="1" showErrorMessage="1" sqref="E10:E108">
      <formula1>"Vertical,Horizontal"</formula1>
    </dataValidation>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s>
  <pageMargins left="0.75" right="0.75" top="1" bottom="1" header="0.5" footer="0.5"/>
  <pageSetup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sheetPr codeName="Hoja2"/>
  <dimension ref="A1:K45"/>
  <sheetViews>
    <sheetView topLeftCell="A10" workbookViewId="0">
      <selection activeCell="D20" sqref="D20"/>
    </sheetView>
  </sheetViews>
  <sheetFormatPr baseColWidth="10" defaultColWidth="11" defaultRowHeight="15.6"/>
  <cols>
    <col min="1" max="1" width="72.19921875" style="9" customWidth="1"/>
    <col min="2" max="2" width="11" style="9"/>
    <col min="3" max="3" width="13.796875" style="9" customWidth="1"/>
    <col min="4" max="4" width="11.296875" style="9" customWidth="1"/>
    <col min="5" max="7" width="11" style="9"/>
    <col min="8" max="11" width="11" style="9" hidden="1" customWidth="1"/>
    <col min="12" max="16384" width="11" style="9"/>
  </cols>
  <sheetData>
    <row r="1" spans="1:11" ht="16.2" thickBot="1">
      <c r="A1" s="61" t="s">
        <v>38</v>
      </c>
      <c r="B1" s="62"/>
      <c r="C1" s="62"/>
      <c r="D1" s="62"/>
      <c r="E1" s="62"/>
      <c r="F1" s="63"/>
    </row>
    <row r="2" spans="1:11">
      <c r="A2" s="15" t="s">
        <v>42</v>
      </c>
      <c r="B2" s="16"/>
      <c r="C2" s="64" t="s">
        <v>13</v>
      </c>
      <c r="D2" s="65"/>
      <c r="E2" s="66"/>
      <c r="F2" s="17"/>
    </row>
    <row r="3" spans="1:11" ht="62.4">
      <c r="A3" s="18" t="s">
        <v>43</v>
      </c>
      <c r="B3" s="16"/>
      <c r="C3" s="70" t="s">
        <v>14</v>
      </c>
      <c r="D3" s="71"/>
      <c r="E3" s="72"/>
      <c r="F3" s="17"/>
      <c r="H3" s="9" t="s">
        <v>18</v>
      </c>
      <c r="I3" s="9" t="s">
        <v>19</v>
      </c>
      <c r="J3" s="9" t="s">
        <v>20</v>
      </c>
      <c r="K3" s="9" t="s">
        <v>52</v>
      </c>
    </row>
    <row r="4" spans="1:11" ht="31.2">
      <c r="A4" s="15" t="s">
        <v>44</v>
      </c>
      <c r="B4" s="16"/>
      <c r="C4" s="11" t="s">
        <v>15</v>
      </c>
      <c r="D4" s="10" t="s">
        <v>16</v>
      </c>
      <c r="E4" s="14" t="s">
        <v>17</v>
      </c>
      <c r="F4" s="17"/>
      <c r="H4" s="9" t="s">
        <v>21</v>
      </c>
      <c r="I4" s="9" t="s">
        <v>25</v>
      </c>
      <c r="J4" s="9">
        <v>1</v>
      </c>
      <c r="K4" s="9">
        <v>1</v>
      </c>
    </row>
    <row r="5" spans="1:11" ht="78.599999999999994" thickBot="1">
      <c r="A5" s="18" t="s">
        <v>45</v>
      </c>
      <c r="B5" s="16"/>
      <c r="C5" s="13" t="s">
        <v>35</v>
      </c>
      <c r="D5" s="73" t="str">
        <f>CONCATENATE(H21,"_",I21,"_",J21,"_CO")</f>
        <v>LE_07_04_CO</v>
      </c>
      <c r="E5" s="74"/>
      <c r="F5" s="17"/>
      <c r="H5" s="9" t="s">
        <v>22</v>
      </c>
      <c r="I5" s="9" t="s">
        <v>26</v>
      </c>
      <c r="J5" s="9">
        <v>2</v>
      </c>
      <c r="K5" s="9">
        <v>2</v>
      </c>
    </row>
    <row r="6" spans="1:11" ht="31.8" thickBot="1">
      <c r="A6" s="15" t="s">
        <v>10</v>
      </c>
      <c r="B6" s="16"/>
      <c r="C6" s="16"/>
      <c r="D6" s="16"/>
      <c r="E6" s="16"/>
      <c r="F6" s="17"/>
      <c r="H6" s="9" t="s">
        <v>23</v>
      </c>
      <c r="I6" s="9" t="s">
        <v>27</v>
      </c>
      <c r="J6" s="9">
        <v>3</v>
      </c>
      <c r="K6" s="9">
        <v>3</v>
      </c>
    </row>
    <row r="7" spans="1:11" ht="47.4" thickBot="1">
      <c r="A7" s="18" t="s">
        <v>11</v>
      </c>
      <c r="B7" s="16"/>
      <c r="C7" s="44" t="s">
        <v>127</v>
      </c>
      <c r="D7" s="59" t="str">
        <f>CONCATENATE("SolicitudGrafica_",D5,".xls")</f>
        <v>SolicitudGrafica_LE_07_04_CO.xls</v>
      </c>
      <c r="E7" s="59"/>
      <c r="F7" s="60"/>
      <c r="H7" s="9" t="s">
        <v>24</v>
      </c>
      <c r="I7" s="9" t="s">
        <v>28</v>
      </c>
      <c r="J7" s="9">
        <v>4</v>
      </c>
      <c r="K7" s="9">
        <v>4</v>
      </c>
    </row>
    <row r="8" spans="1:11" ht="46.8">
      <c r="A8" s="18" t="s">
        <v>53</v>
      </c>
      <c r="B8" s="16"/>
      <c r="C8" s="16"/>
      <c r="D8" s="16"/>
      <c r="E8" s="16"/>
      <c r="F8" s="17"/>
      <c r="I8" s="9" t="s">
        <v>29</v>
      </c>
      <c r="J8" s="9">
        <v>5</v>
      </c>
      <c r="K8" s="9">
        <v>5</v>
      </c>
    </row>
    <row r="9" spans="1:11" ht="46.8">
      <c r="A9" s="18" t="s">
        <v>12</v>
      </c>
      <c r="B9" s="16"/>
      <c r="C9" s="16"/>
      <c r="D9" s="16"/>
      <c r="E9" s="16"/>
      <c r="F9" s="17"/>
      <c r="I9" s="9" t="s">
        <v>30</v>
      </c>
      <c r="J9" s="9">
        <v>6</v>
      </c>
      <c r="K9" s="9">
        <v>6</v>
      </c>
    </row>
    <row r="10" spans="1:11" ht="31.8" thickBot="1">
      <c r="A10" s="19" t="s">
        <v>36</v>
      </c>
      <c r="B10" s="20"/>
      <c r="C10" s="20"/>
      <c r="D10" s="20"/>
      <c r="E10" s="20"/>
      <c r="F10" s="21"/>
      <c r="I10" s="9" t="s">
        <v>31</v>
      </c>
      <c r="J10" s="9">
        <v>7</v>
      </c>
      <c r="K10" s="9">
        <v>7</v>
      </c>
    </row>
    <row r="11" spans="1:11">
      <c r="I11" s="9" t="s">
        <v>32</v>
      </c>
      <c r="J11" s="9">
        <v>8</v>
      </c>
      <c r="K11" s="9">
        <v>8</v>
      </c>
    </row>
    <row r="12" spans="1:11" ht="16.2" thickBot="1">
      <c r="I12" s="9" t="s">
        <v>37</v>
      </c>
      <c r="J12" s="9">
        <v>9</v>
      </c>
      <c r="K12" s="9">
        <v>9</v>
      </c>
    </row>
    <row r="13" spans="1:11">
      <c r="A13" s="61" t="s">
        <v>41</v>
      </c>
      <c r="B13" s="62"/>
      <c r="C13" s="62"/>
      <c r="D13" s="62"/>
      <c r="E13" s="62"/>
      <c r="F13" s="63"/>
      <c r="I13" s="9" t="s">
        <v>33</v>
      </c>
      <c r="J13" s="9">
        <v>10</v>
      </c>
      <c r="K13" s="9">
        <v>10</v>
      </c>
    </row>
    <row r="14" spans="1:11" ht="16.2" thickBot="1">
      <c r="A14" s="18"/>
      <c r="B14" s="16"/>
      <c r="C14" s="16"/>
      <c r="D14" s="16"/>
      <c r="E14" s="16"/>
      <c r="F14" s="17"/>
      <c r="I14" s="9" t="s">
        <v>34</v>
      </c>
      <c r="J14" s="9">
        <v>11</v>
      </c>
      <c r="K14" s="9">
        <v>11</v>
      </c>
    </row>
    <row r="15" spans="1:11">
      <c r="A15" s="15" t="s">
        <v>46</v>
      </c>
      <c r="B15" s="16"/>
      <c r="C15" s="64" t="s">
        <v>49</v>
      </c>
      <c r="D15" s="65"/>
      <c r="E15" s="65"/>
      <c r="F15" s="66"/>
      <c r="J15" s="9">
        <v>12</v>
      </c>
      <c r="K15" s="9">
        <v>12</v>
      </c>
    </row>
    <row r="16" spans="1:11" ht="67.05" customHeight="1">
      <c r="A16" s="18" t="s">
        <v>47</v>
      </c>
      <c r="B16" s="16"/>
      <c r="C16" s="11" t="s">
        <v>15</v>
      </c>
      <c r="D16" s="10" t="s">
        <v>16</v>
      </c>
      <c r="E16" s="10" t="s">
        <v>17</v>
      </c>
      <c r="F16" s="12" t="s">
        <v>50</v>
      </c>
      <c r="J16" s="9">
        <v>13</v>
      </c>
      <c r="K16" s="9">
        <v>13</v>
      </c>
    </row>
    <row r="17" spans="1:11" ht="32.1" customHeight="1" thickBot="1">
      <c r="A17" s="15" t="s">
        <v>44</v>
      </c>
      <c r="B17" s="16"/>
      <c r="C17" s="13" t="s">
        <v>35</v>
      </c>
      <c r="D17" s="67" t="str">
        <f>CONCATENATE(H21,"_",I21,"_",J21,"_",K45)</f>
        <v>LE_07_04_REC10</v>
      </c>
      <c r="E17" s="68"/>
      <c r="F17" s="69"/>
      <c r="J17" s="9">
        <v>14</v>
      </c>
      <c r="K17" s="9">
        <v>14</v>
      </c>
    </row>
    <row r="18" spans="1:11" ht="78.599999999999994" thickBot="1">
      <c r="A18" s="18" t="s">
        <v>48</v>
      </c>
      <c r="B18" s="16"/>
      <c r="C18" s="44" t="s">
        <v>128</v>
      </c>
      <c r="D18" s="59" t="str">
        <f>CONCATENATE("SolicitudGrafica_",D17,".xls")</f>
        <v>SolicitudGrafica_LE_07_04_REC10.xls</v>
      </c>
      <c r="E18" s="59"/>
      <c r="F18" s="60"/>
      <c r="J18" s="9">
        <v>15</v>
      </c>
      <c r="K18" s="9">
        <v>15</v>
      </c>
    </row>
    <row r="19" spans="1:11">
      <c r="A19" s="15" t="s">
        <v>10</v>
      </c>
      <c r="B19" s="16"/>
      <c r="C19" s="16"/>
      <c r="D19" s="16"/>
      <c r="E19" s="16"/>
      <c r="F19" s="17"/>
      <c r="H19" s="9">
        <v>3</v>
      </c>
      <c r="J19" s="9">
        <v>16</v>
      </c>
      <c r="K19" s="9">
        <v>16</v>
      </c>
    </row>
    <row r="20" spans="1:11" ht="63" thickBot="1">
      <c r="A20" s="19" t="s">
        <v>51</v>
      </c>
      <c r="B20" s="20"/>
      <c r="C20" s="20"/>
      <c r="D20" s="20"/>
      <c r="E20" s="20"/>
      <c r="F20" s="21"/>
      <c r="H20" s="9">
        <v>4</v>
      </c>
      <c r="I20" s="9">
        <v>5</v>
      </c>
      <c r="J20" s="9">
        <v>4</v>
      </c>
      <c r="K20" s="9">
        <v>17</v>
      </c>
    </row>
    <row r="21" spans="1:11">
      <c r="H21" s="9" t="str">
        <f>IF(INDEX(H4:H7,H20)=H4,"MA",IF(INDEX(H4:H7,H20)=H5,"CN",IF(INDEX(H4:H7,H20)=H6,"CS",IF(INDEX(H4:H7,H20)=H7,"LE"))))</f>
        <v>LE</v>
      </c>
      <c r="I21" s="9" t="str">
        <f>CONCATENATE(IF((I20+2)&lt;10,"0",""),I20+2)</f>
        <v>07</v>
      </c>
      <c r="J21" s="9" t="str">
        <f>CONCATENATE(IF(J20&lt;10,"0",""),J20)</f>
        <v>04</v>
      </c>
      <c r="K21" s="9">
        <v>18</v>
      </c>
    </row>
    <row r="22" spans="1:11">
      <c r="K22" s="9">
        <v>19</v>
      </c>
    </row>
    <row r="23" spans="1:11">
      <c r="K23" s="9">
        <v>20</v>
      </c>
    </row>
    <row r="24" spans="1:11">
      <c r="K24" s="9">
        <v>21</v>
      </c>
    </row>
    <row r="25" spans="1:11">
      <c r="K25" s="9">
        <v>22</v>
      </c>
    </row>
    <row r="26" spans="1:11">
      <c r="K26" s="9">
        <v>23</v>
      </c>
    </row>
    <row r="27" spans="1:11">
      <c r="K27" s="9">
        <v>24</v>
      </c>
    </row>
    <row r="28" spans="1:11">
      <c r="K28" s="9">
        <v>25</v>
      </c>
    </row>
    <row r="29" spans="1:11">
      <c r="K29" s="9">
        <v>26</v>
      </c>
    </row>
    <row r="30" spans="1:11">
      <c r="K30" s="9">
        <v>27</v>
      </c>
    </row>
    <row r="31" spans="1:11">
      <c r="K31" s="9">
        <v>28</v>
      </c>
    </row>
    <row r="32" spans="1:11">
      <c r="K32" s="9">
        <v>29</v>
      </c>
    </row>
    <row r="33" spans="11:11">
      <c r="K33" s="9">
        <v>30</v>
      </c>
    </row>
    <row r="34" spans="11:11">
      <c r="K34" s="9">
        <v>31</v>
      </c>
    </row>
    <row r="35" spans="11:11">
      <c r="K35" s="9">
        <v>32</v>
      </c>
    </row>
    <row r="36" spans="11:11">
      <c r="K36" s="9">
        <v>33</v>
      </c>
    </row>
    <row r="37" spans="11:11">
      <c r="K37" s="9">
        <v>34</v>
      </c>
    </row>
    <row r="38" spans="11:11">
      <c r="K38" s="9">
        <v>35</v>
      </c>
    </row>
    <row r="39" spans="11:11">
      <c r="K39" s="9">
        <v>36</v>
      </c>
    </row>
    <row r="40" spans="11:11">
      <c r="K40" s="9">
        <v>37</v>
      </c>
    </row>
    <row r="41" spans="11:11">
      <c r="K41" s="9">
        <v>38</v>
      </c>
    </row>
    <row r="42" spans="11:11">
      <c r="K42" s="9">
        <v>39</v>
      </c>
    </row>
    <row r="43" spans="11:11">
      <c r="K43" s="9">
        <v>40</v>
      </c>
    </row>
    <row r="44" spans="11:11">
      <c r="K44" s="9">
        <v>1</v>
      </c>
    </row>
    <row r="45" spans="11:11">
      <c r="K45" s="9"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dimension ref="A1:K26"/>
  <sheetViews>
    <sheetView showGridLines="0" zoomScale="125" zoomScaleNormal="125" zoomScalePageLayoutView="125" workbookViewId="0">
      <pane ySplit="2" topLeftCell="A3" activePane="bottomLeft" state="frozen"/>
      <selection pane="bottomLeft" activeCell="A26" sqref="A26"/>
    </sheetView>
  </sheetViews>
  <sheetFormatPr baseColWidth="10" defaultColWidth="10.796875" defaultRowHeight="15.6"/>
  <cols>
    <col min="1" max="1" width="21" style="9" customWidth="1"/>
    <col min="2" max="2" width="22.19921875" style="9" customWidth="1"/>
    <col min="3" max="3" width="17.296875" style="9" customWidth="1"/>
    <col min="4" max="4" width="10.796875" style="9"/>
    <col min="5" max="5" width="11.69921875" style="9" customWidth="1"/>
    <col min="6" max="6" width="12.69921875" style="9" customWidth="1"/>
    <col min="7" max="7" width="11" style="9" customWidth="1"/>
    <col min="8" max="8" width="24.5" style="9" customWidth="1"/>
    <col min="9" max="9" width="22.19921875" style="9" customWidth="1"/>
    <col min="10" max="10" width="20.69921875" style="9" customWidth="1"/>
    <col min="11" max="11" width="44.5" style="9" customWidth="1"/>
    <col min="12" max="16384" width="10.796875" style="9"/>
  </cols>
  <sheetData>
    <row r="1" spans="1:11">
      <c r="A1" s="75" t="s">
        <v>56</v>
      </c>
      <c r="B1" s="75" t="s">
        <v>63</v>
      </c>
      <c r="C1" s="75" t="s">
        <v>64</v>
      </c>
      <c r="D1" s="75" t="s">
        <v>5</v>
      </c>
      <c r="E1" s="75" t="s">
        <v>65</v>
      </c>
      <c r="F1" s="75" t="s">
        <v>66</v>
      </c>
      <c r="G1" s="75" t="s">
        <v>67</v>
      </c>
      <c r="H1" s="76" t="s">
        <v>68</v>
      </c>
      <c r="I1" s="76"/>
      <c r="J1" s="76"/>
    </row>
    <row r="2" spans="1:11">
      <c r="A2" s="75"/>
      <c r="B2" s="75"/>
      <c r="C2" s="75"/>
      <c r="D2" s="75"/>
      <c r="E2" s="75"/>
      <c r="F2" s="75"/>
      <c r="G2" s="75"/>
      <c r="H2" s="23" t="s">
        <v>65</v>
      </c>
      <c r="I2" s="23" t="s">
        <v>66</v>
      </c>
      <c r="J2" s="23" t="s">
        <v>67</v>
      </c>
    </row>
    <row r="3" spans="1:11" s="25" customFormat="1">
      <c r="A3" s="24" t="s">
        <v>69</v>
      </c>
      <c r="B3" s="24" t="s">
        <v>70</v>
      </c>
      <c r="C3" s="24" t="s">
        <v>71</v>
      </c>
      <c r="D3" s="24" t="s">
        <v>72</v>
      </c>
      <c r="E3" s="24" t="s">
        <v>73</v>
      </c>
      <c r="F3" s="24"/>
      <c r="G3" s="24"/>
      <c r="H3" s="24" t="s">
        <v>130</v>
      </c>
      <c r="I3" s="24"/>
      <c r="J3" s="24"/>
    </row>
    <row r="4" spans="1:11" s="25" customFormat="1">
      <c r="A4" s="26" t="s">
        <v>57</v>
      </c>
      <c r="B4" s="26" t="s">
        <v>74</v>
      </c>
      <c r="C4" s="26" t="s">
        <v>71</v>
      </c>
      <c r="D4" s="26" t="s">
        <v>72</v>
      </c>
      <c r="E4" s="26" t="s">
        <v>75</v>
      </c>
      <c r="F4" s="26" t="s">
        <v>76</v>
      </c>
      <c r="G4" s="26"/>
      <c r="H4" s="26" t="s">
        <v>131</v>
      </c>
      <c r="I4" s="26" t="s">
        <v>133</v>
      </c>
      <c r="J4" s="26"/>
    </row>
    <row r="5" spans="1:11" s="25" customFormat="1">
      <c r="A5" s="27" t="s">
        <v>77</v>
      </c>
      <c r="B5" s="26" t="s">
        <v>78</v>
      </c>
      <c r="C5" s="26" t="s">
        <v>71</v>
      </c>
      <c r="D5" s="26" t="s">
        <v>72</v>
      </c>
      <c r="E5" s="26" t="s">
        <v>75</v>
      </c>
      <c r="F5" s="26" t="s">
        <v>76</v>
      </c>
      <c r="G5" s="28"/>
      <c r="H5" s="26" t="s">
        <v>131</v>
      </c>
      <c r="I5" s="26" t="s">
        <v>133</v>
      </c>
      <c r="J5" s="28"/>
    </row>
    <row r="6" spans="1:11" s="25" customFormat="1">
      <c r="A6" s="26" t="s">
        <v>58</v>
      </c>
      <c r="B6" s="26" t="s">
        <v>79</v>
      </c>
      <c r="C6" s="26" t="s">
        <v>71</v>
      </c>
      <c r="D6" s="26" t="s">
        <v>72</v>
      </c>
      <c r="E6" s="26" t="s">
        <v>75</v>
      </c>
      <c r="F6" s="26" t="s">
        <v>76</v>
      </c>
      <c r="G6" s="26" t="s">
        <v>73</v>
      </c>
      <c r="H6" s="26" t="s">
        <v>131</v>
      </c>
      <c r="I6" s="26" t="s">
        <v>133</v>
      </c>
      <c r="J6" s="26" t="s">
        <v>134</v>
      </c>
    </row>
    <row r="7" spans="1:11" s="25" customFormat="1" ht="27.6">
      <c r="A7" s="26" t="s">
        <v>80</v>
      </c>
      <c r="B7" s="26" t="s">
        <v>81</v>
      </c>
      <c r="C7" s="26" t="s">
        <v>71</v>
      </c>
      <c r="D7" s="26" t="s">
        <v>72</v>
      </c>
      <c r="E7" s="26" t="s">
        <v>75</v>
      </c>
      <c r="F7" s="26" t="s">
        <v>76</v>
      </c>
      <c r="G7" s="26"/>
      <c r="H7" s="26" t="s">
        <v>131</v>
      </c>
      <c r="I7" s="26" t="s">
        <v>133</v>
      </c>
      <c r="J7" s="26"/>
    </row>
    <row r="8" spans="1:11" s="25" customFormat="1" ht="27.6">
      <c r="A8" s="26" t="s">
        <v>82</v>
      </c>
      <c r="B8" s="26" t="s">
        <v>83</v>
      </c>
      <c r="C8" s="26" t="s">
        <v>71</v>
      </c>
      <c r="D8" s="26" t="s">
        <v>72</v>
      </c>
      <c r="E8" s="26" t="s">
        <v>75</v>
      </c>
      <c r="F8" s="26" t="s">
        <v>76</v>
      </c>
      <c r="G8" s="26"/>
      <c r="H8" s="26" t="s">
        <v>131</v>
      </c>
      <c r="I8" s="26" t="s">
        <v>133</v>
      </c>
      <c r="J8" s="26"/>
    </row>
    <row r="9" spans="1:11" s="25" customFormat="1">
      <c r="A9" s="26" t="s">
        <v>84</v>
      </c>
      <c r="B9" s="26" t="s">
        <v>85</v>
      </c>
      <c r="C9" s="26" t="s">
        <v>71</v>
      </c>
      <c r="D9" s="26" t="s">
        <v>72</v>
      </c>
      <c r="E9" s="26" t="s">
        <v>75</v>
      </c>
      <c r="F9" s="26" t="s">
        <v>76</v>
      </c>
      <c r="G9" s="26"/>
      <c r="H9" s="26" t="s">
        <v>131</v>
      </c>
      <c r="I9" s="26" t="s">
        <v>133</v>
      </c>
      <c r="J9" s="26"/>
    </row>
    <row r="10" spans="1:11" s="25" customFormat="1">
      <c r="A10" s="26" t="s">
        <v>86</v>
      </c>
      <c r="B10" s="26" t="s">
        <v>87</v>
      </c>
      <c r="C10" s="26" t="s">
        <v>71</v>
      </c>
      <c r="D10" s="26" t="s">
        <v>72</v>
      </c>
      <c r="E10" s="26" t="s">
        <v>88</v>
      </c>
      <c r="F10" s="26"/>
      <c r="G10" s="26"/>
      <c r="H10" s="26" t="s">
        <v>130</v>
      </c>
      <c r="I10" s="26" t="s">
        <v>133</v>
      </c>
      <c r="J10" s="26"/>
    </row>
    <row r="11" spans="1:11" s="25" customFormat="1" ht="27.6">
      <c r="A11" s="26" t="s">
        <v>89</v>
      </c>
      <c r="B11" s="26" t="s">
        <v>90</v>
      </c>
      <c r="C11" s="26" t="s">
        <v>71</v>
      </c>
      <c r="D11" s="26" t="s">
        <v>72</v>
      </c>
      <c r="E11" s="26" t="s">
        <v>75</v>
      </c>
      <c r="F11" s="26" t="s">
        <v>76</v>
      </c>
      <c r="G11" s="26"/>
      <c r="H11" s="26" t="s">
        <v>131</v>
      </c>
      <c r="I11" s="26" t="s">
        <v>133</v>
      </c>
      <c r="J11" s="26"/>
    </row>
    <row r="12" spans="1:11" s="25" customFormat="1">
      <c r="A12" s="26" t="s">
        <v>91</v>
      </c>
      <c r="B12" s="26" t="s">
        <v>92</v>
      </c>
      <c r="C12" s="26" t="s">
        <v>71</v>
      </c>
      <c r="D12" s="26" t="s">
        <v>72</v>
      </c>
      <c r="E12" s="26" t="s">
        <v>75</v>
      </c>
      <c r="F12" s="26" t="s">
        <v>76</v>
      </c>
      <c r="G12" s="26"/>
      <c r="H12" s="26" t="s">
        <v>131</v>
      </c>
      <c r="I12" s="26" t="s">
        <v>133</v>
      </c>
      <c r="J12" s="26"/>
    </row>
    <row r="13" spans="1:11" ht="62.4">
      <c r="A13" s="29" t="s">
        <v>93</v>
      </c>
      <c r="B13" s="29" t="s">
        <v>94</v>
      </c>
      <c r="C13" s="26" t="s">
        <v>71</v>
      </c>
      <c r="D13" s="30" t="s">
        <v>95</v>
      </c>
      <c r="E13" s="30"/>
      <c r="F13" s="31" t="s">
        <v>125</v>
      </c>
      <c r="G13" s="29"/>
      <c r="H13" s="26"/>
      <c r="I13" s="26" t="s">
        <v>130</v>
      </c>
      <c r="J13" s="29"/>
      <c r="K13" s="9" t="s">
        <v>96</v>
      </c>
    </row>
    <row r="14" spans="1:11">
      <c r="A14" s="29" t="s">
        <v>97</v>
      </c>
      <c r="B14" s="29" t="s">
        <v>98</v>
      </c>
      <c r="C14" s="26" t="s">
        <v>71</v>
      </c>
      <c r="D14" s="30" t="s">
        <v>72</v>
      </c>
      <c r="E14" s="30"/>
      <c r="F14" s="31" t="s">
        <v>126</v>
      </c>
      <c r="G14" s="29"/>
      <c r="H14" s="26"/>
      <c r="I14" s="26" t="s">
        <v>130</v>
      </c>
      <c r="J14" s="29"/>
    </row>
    <row r="15" spans="1:11" ht="31.2">
      <c r="A15" s="29" t="s">
        <v>99</v>
      </c>
      <c r="B15" s="29" t="s">
        <v>100</v>
      </c>
      <c r="C15" s="26" t="s">
        <v>101</v>
      </c>
      <c r="D15" s="29" t="s">
        <v>95</v>
      </c>
      <c r="E15" s="29" t="s">
        <v>124</v>
      </c>
      <c r="F15" s="29"/>
      <c r="G15" s="29"/>
      <c r="H15" s="26" t="s">
        <v>130</v>
      </c>
      <c r="I15" s="29"/>
      <c r="J15" s="29"/>
      <c r="K15" s="9" t="s">
        <v>102</v>
      </c>
    </row>
    <row r="16" spans="1:11" ht="93.6">
      <c r="A16" s="31" t="s">
        <v>103</v>
      </c>
      <c r="B16" s="31"/>
      <c r="C16" s="27" t="s">
        <v>101</v>
      </c>
      <c r="D16" s="31" t="s">
        <v>104</v>
      </c>
      <c r="E16" s="30" t="s">
        <v>122</v>
      </c>
      <c r="F16" s="30" t="s">
        <v>123</v>
      </c>
      <c r="G16" s="30"/>
      <c r="H16" s="31" t="s">
        <v>132</v>
      </c>
      <c r="I16" s="31" t="s">
        <v>135</v>
      </c>
      <c r="J16" s="30"/>
      <c r="K16" s="32" t="s">
        <v>105</v>
      </c>
    </row>
    <row r="17" spans="1:11" ht="27.6">
      <c r="A17" s="26" t="s">
        <v>106</v>
      </c>
      <c r="B17" s="26"/>
      <c r="C17" s="26" t="s">
        <v>71</v>
      </c>
      <c r="D17" s="26" t="s">
        <v>72</v>
      </c>
      <c r="E17" s="26" t="s">
        <v>107</v>
      </c>
      <c r="F17" s="26" t="s">
        <v>108</v>
      </c>
      <c r="G17" s="26"/>
      <c r="H17" s="33" t="s">
        <v>109</v>
      </c>
      <c r="I17" s="33" t="s">
        <v>110</v>
      </c>
      <c r="J17" s="26"/>
      <c r="K17" s="34" t="s">
        <v>111</v>
      </c>
    </row>
    <row r="20" spans="1:11">
      <c r="A20" s="35" t="s">
        <v>112</v>
      </c>
    </row>
    <row r="21" spans="1:11">
      <c r="A21" s="36" t="s">
        <v>113</v>
      </c>
      <c r="B21" s="37" t="s">
        <v>136</v>
      </c>
      <c r="C21" s="38" t="s">
        <v>22</v>
      </c>
      <c r="D21" s="37"/>
      <c r="E21" s="37"/>
    </row>
    <row r="22" spans="1:11">
      <c r="A22" s="39" t="s">
        <v>114</v>
      </c>
      <c r="B22" s="46" t="s">
        <v>137</v>
      </c>
      <c r="C22" s="41" t="s">
        <v>138</v>
      </c>
      <c r="D22" s="40"/>
      <c r="E22" s="40"/>
    </row>
    <row r="23" spans="1:11">
      <c r="A23" s="39" t="s">
        <v>115</v>
      </c>
      <c r="B23" s="46" t="s">
        <v>139</v>
      </c>
      <c r="C23" s="41" t="s">
        <v>140</v>
      </c>
      <c r="D23" s="40"/>
      <c r="E23" s="40"/>
    </row>
    <row r="24" spans="1:11" ht="31.2">
      <c r="A24" s="39" t="s">
        <v>116</v>
      </c>
      <c r="B24" s="40" t="s">
        <v>141</v>
      </c>
      <c r="C24" s="41" t="s">
        <v>144</v>
      </c>
      <c r="D24" s="40"/>
      <c r="E24" s="40"/>
    </row>
    <row r="25" spans="1:11">
      <c r="A25" s="39" t="s">
        <v>117</v>
      </c>
      <c r="B25" s="40" t="s">
        <v>142</v>
      </c>
      <c r="C25" s="41" t="s">
        <v>143</v>
      </c>
      <c r="D25" s="40"/>
      <c r="E25" s="40"/>
    </row>
    <row r="26" spans="1:11" ht="62.4">
      <c r="A26" s="39" t="s">
        <v>118</v>
      </c>
      <c r="B26" s="40" t="s">
        <v>119</v>
      </c>
      <c r="C26" s="41" t="s">
        <v>120</v>
      </c>
      <c r="D26" s="40"/>
      <c r="E26" s="4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LENOVO</cp:lastModifiedBy>
  <dcterms:created xsi:type="dcterms:W3CDTF">2014-07-01T23:43:25Z</dcterms:created>
  <dcterms:modified xsi:type="dcterms:W3CDTF">2015-03-07T02:53:00Z</dcterms:modified>
</cp:coreProperties>
</file>