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ThisWorkbook" autoCompressPictures="0"/>
  <bookViews>
    <workbookView xWindow="708" yWindow="960" windowWidth="9996" windowHeight="7008" tabRatio="500"/>
  </bookViews>
  <sheets>
    <sheet name="Solicitud gráfica" sheetId="1" r:id="rId1"/>
    <sheet name="Ayuda" sheetId="2" r:id="rId2"/>
    <sheet name="Definición técnica de imagenes" sheetId="3" r:id="rId3"/>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D18" i="2"/>
  <c r="D7"/>
  <c r="F11" i="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A23"/>
  <c r="A24"/>
  <c r="A25"/>
  <c r="A26"/>
  <c r="A27"/>
  <c r="A28"/>
  <c r="A29"/>
  <c r="A30"/>
  <c r="C11"/>
  <c r="C12"/>
  <c r="C13"/>
  <c r="C14"/>
  <c r="C15"/>
  <c r="C16"/>
  <c r="C17"/>
  <c r="C18"/>
  <c r="C19"/>
  <c r="C20"/>
  <c r="C21"/>
  <c r="C22"/>
  <c r="F5"/>
  <c r="I21" i="2"/>
  <c r="K45"/>
  <c r="H21"/>
  <c r="J21"/>
  <c r="D17"/>
  <c r="D5"/>
  <c r="G10" i="1"/>
</calcChain>
</file>

<file path=xl/comments1.xml><?xml version="1.0" encoding="utf-8"?>
<comments xmlns="http://schemas.openxmlformats.org/spreadsheetml/2006/main">
  <authors>
    <author>LENOVO</author>
  </authors>
  <commentList>
    <comment ref="G5" authorId="0">
      <text>
        <r>
          <rPr>
            <b/>
            <sz val="9"/>
            <color indexed="81"/>
            <rFont val="Tahoma"/>
            <family val="2"/>
          </rPr>
          <t>LENOVO:</t>
        </r>
        <r>
          <rPr>
            <sz val="9"/>
            <color indexed="81"/>
            <rFont val="Tahoma"/>
            <family val="2"/>
          </rPr>
          <t xml:space="preserve">
El recurso es M12A pero no aparece en la lista.
</t>
        </r>
      </text>
    </comment>
    <comment ref="C10" authorId="0">
      <text>
        <r>
          <rPr>
            <b/>
            <sz val="9"/>
            <color indexed="81"/>
            <rFont val="Tahoma"/>
            <family val="2"/>
          </rPr>
          <t>LENOVO:</t>
        </r>
        <r>
          <rPr>
            <sz val="9"/>
            <color indexed="81"/>
            <rFont val="Tahoma"/>
            <family val="2"/>
          </rPr>
          <t xml:space="preserve">
M12A pero no aparece en las opciones.
</t>
        </r>
      </text>
    </comment>
  </commentList>
</comments>
</file>

<file path=xl/sharedStrings.xml><?xml version="1.0" encoding="utf-8"?>
<sst xmlns="http://schemas.openxmlformats.org/spreadsheetml/2006/main" count="226" uniqueCount="153">
  <si>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</si>
  <si>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</si>
  <si>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</si>
  <si>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</si>
  <si>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</si>
  <si>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</si>
  <si>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</si>
  <si>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</si>
  <si>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</si>
  <si>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</si>
  <si>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</si>
  <si>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</si>
  <si>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</si>
  <si>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</si>
  <si>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</si>
  <si>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</si>
  <si>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</si>
  <si>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</si>
  <si>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</si>
  <si>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</si>
  <si>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</si>
  <si>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</si>
  <si>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</si>
  <si>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</si>
  <si>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</si>
  <si>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</si>
  <si>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</si>
  <si>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</si>
  <si>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</si>
  <si>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</si>
  <si>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</si>
  <si>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</si>
  <si>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</si>
  <si>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</si>
  <si>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</si>
  <si>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</si>
  <si>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</si>
  <si>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</si>
  <si>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</si>
  <si>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</si>
  <si>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</si>
  <si>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</si>
  <si>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</si>
  <si>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</si>
  <si>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</si>
  <si>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</si>
  <si>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</si>
  <si>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</si>
  <si>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</si>
  <si>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</si>
  <si>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</si>
  <si>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</si>
  <si>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</si>
  <si>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</si>
  <si>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</si>
  <si>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</si>
  <si>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</si>
  <si>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</si>
  <si>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</si>
  <si>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</si>
  <si>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</si>
  <si>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</si>
  <si>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</si>
  <si>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</si>
  <si>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</si>
  <si>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</si>
  <si>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</si>
  <si>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</si>
  <si>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</si>
  <si>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</si>
  <si>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</si>
  <si>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</si>
  <si>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</si>
  <si>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</si>
  <si>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</si>
  <si>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</si>
  <si>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</si>
  <si>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</si>
  <si>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</si>
  <si>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</si>
  <si>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</si>
  <si>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</si>
  <si>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</si>
  <si>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</si>
  <si>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</si>
  <si>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</si>
  <si>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</si>
  <si>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</si>
  <si>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</si>
  <si>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</si>
  <si>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</si>
  <si>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</si>
  <si>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</si>
  <si>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</si>
  <si>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</si>
  <si>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</si>
  <si>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</si>
  <si>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</si>
  <si>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</si>
  <si>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</si>
  <si>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</si>
  <si>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</si>
  <si>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</si>
  <si>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</si>
  <si>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</si>
  <si>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</si>
  <si>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</si>
  <si>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</si>
  <si>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</si>
  <si>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</si>
  <si>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</si>
  <si>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</si>
  <si>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</si>
  <si>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</si>
  <si>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</si>
  <si>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</si>
  <si>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</si>
  <si>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</si>
  <si>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</si>
  <si>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</si>
  <si>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</si>
  <si>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</si>
  <si>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</si>
  <si>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</si>
  <si>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</si>
  <si>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</si>
  <si>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</si>
  <si>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</si>
  <si>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</si>
  <si>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</si>
  <si>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</si>
  <si>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</si>
  <si>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</si>
  <si>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</si>
  <si>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</si>
  <si>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</si>
  <si>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</si>
  <si>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</si>
  <si>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</si>
  <si>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</si>
  <si>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</si>
  <si>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</si>
  <si>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</si>
  <si>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</si>
  <si>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</si>
  <si>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Números enteros</t>
  </si>
  <si>
    <t>Diana Shirley Velásquez Rojas</t>
  </si>
  <si>
    <t>Ilustración</t>
  </si>
  <si>
    <t>Horizontal</t>
  </si>
  <si>
    <t>Interactivo para reforzar y evidenciar el uso de “Los números enteros”.</t>
  </si>
  <si>
    <t>1 Eso/Matemáticas/Los números enteros/¿Para qué sirven los números enteros?/Las aplicaciones de los números enteros en las matemáticas/El elemento opuesto de un número entero/Lo esencial de los números enteros
244845553 
229050424
42422950</t>
  </si>
  <si>
    <t>MT_07_01_REC70</t>
  </si>
  <si>
    <t xml:space="preserve"> Ver guion MT_07_01_CO Son muchos los cambios y allí se aprecian mejor.
En la primera diapositiva cambiar la imagen enmarcada con rojo por la que aparece en la parte de abajo y donde dice past y future cambiar por Pasado y Futuro.
En la primera diapositiva cambiar la imagen enmarcada con rojo por la que aparece en la parte de abajo y donde dice past y future cambiar por Pasado y Futuro.
Número de la imagen en shutterstock: 244845553 
En la última diapositiva cambiar las imágenes resaltadas con rojo por la que aparece en la parte de abajo. Adicionalmente, cambiar el texto que se indica en la parte inferior izquierda enmarcada con rojo también.
Número de las imagen en shutterstock: 229050424 y 42422950
</t>
  </si>
</sst>
</file>

<file path=xl/styles.xml><?xml version="1.0" encoding="utf-8"?>
<styleSheet xmlns="http://schemas.openxmlformats.org/spreadsheetml/2006/main">
  <numFmts count="1">
    <numFmt numFmtId="164" formatCode="[$-F800]dddd\,\ mmmm\ dd\,\ yyyy"/>
  </numFmts>
  <fonts count="27">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8"/>
      <color theme="10"/>
      <name val="Calibri"/>
      <family val="2"/>
    </font>
    <font>
      <sz val="10"/>
      <color rgb="FF000000"/>
      <name val="Century Gothic"/>
      <family val="2"/>
    </font>
    <font>
      <sz val="12"/>
      <color rgb="FFFF0000"/>
      <name val="Times New Roman"/>
      <family val="1"/>
    </font>
    <font>
      <sz val="9"/>
      <color indexed="81"/>
      <name val="Tahoma"/>
      <family val="2"/>
    </font>
    <font>
      <b/>
      <sz val="9"/>
      <color indexed="81"/>
      <name val="Tahoma"/>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3">
    <xf numFmtId="0" fontId="0" fillId="0" borderId="0" xfId="0"/>
    <xf numFmtId="0" fontId="0" fillId="0" borderId="0" xfId="0" applyBorder="1" applyAlignment="1"/>
    <xf numFmtId="0" fontId="2" fillId="0" borderId="0" xfId="0" applyFont="1" applyBorder="1" applyAlignment="1">
      <alignment horizontal="left"/>
    </xf>
    <xf numFmtId="0" fontId="2" fillId="0" borderId="0" xfId="0" applyFont="1" applyFill="1" applyBorder="1" applyAlignment="1">
      <alignment horizontal="left"/>
    </xf>
    <xf numFmtId="0" fontId="6" fillId="0" borderId="5" xfId="0" applyFont="1" applyBorder="1" applyAlignment="1">
      <alignment vertical="center"/>
    </xf>
    <xf numFmtId="0" fontId="3" fillId="5" borderId="11"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2" fillId="0" borderId="5" xfId="0" applyFont="1" applyFill="1" applyBorder="1" applyAlignment="1"/>
    <xf numFmtId="0" fontId="0" fillId="0" borderId="30" xfId="0" quotePrefix="1" applyBorder="1" applyAlignment="1">
      <alignment vertical="center" wrapText="1"/>
    </xf>
    <xf numFmtId="0" fontId="14" fillId="0" borderId="0" xfId="0" applyFont="1" applyAlignment="1">
      <alignment wrapText="1"/>
    </xf>
    <xf numFmtId="0" fontId="2" fillId="0" borderId="0" xfId="0" applyFont="1" applyBorder="1" applyAlignment="1"/>
    <xf numFmtId="0" fontId="2" fillId="2" borderId="1" xfId="0" applyFont="1" applyFill="1" applyBorder="1" applyAlignment="1"/>
    <xf numFmtId="0" fontId="2" fillId="2" borderId="4" xfId="0" applyFont="1" applyFill="1" applyBorder="1" applyAlignment="1"/>
    <xf numFmtId="0" fontId="13" fillId="2" borderId="5" xfId="0" applyFont="1" applyFill="1" applyBorder="1" applyAlignment="1"/>
    <xf numFmtId="0" fontId="14" fillId="0" borderId="5" xfId="0" applyFont="1" applyBorder="1" applyAlignment="1"/>
    <xf numFmtId="0" fontId="2" fillId="2" borderId="8" xfId="0" applyFont="1" applyFill="1" applyBorder="1" applyAlignment="1"/>
    <xf numFmtId="0" fontId="14" fillId="0" borderId="0" xfId="0" applyFont="1" applyBorder="1" applyAlignment="1"/>
    <xf numFmtId="0" fontId="10" fillId="4" borderId="1" xfId="0" applyFont="1" applyFill="1" applyBorder="1" applyAlignment="1">
      <alignment vertical="center"/>
    </xf>
    <xf numFmtId="0" fontId="9"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1" fontId="9" fillId="0" borderId="5" xfId="0" applyNumberFormat="1" applyFont="1" applyFill="1" applyBorder="1" applyAlignment="1">
      <alignmen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9" fillId="0" borderId="5" xfId="0" applyFont="1" applyFill="1" applyBorder="1" applyAlignment="1">
      <alignment vertical="center"/>
    </xf>
    <xf numFmtId="0" fontId="6" fillId="0" borderId="5" xfId="0" applyFont="1" applyBorder="1" applyAlignment="1"/>
    <xf numFmtId="0" fontId="7" fillId="0" borderId="5" xfId="0" applyFont="1" applyBorder="1" applyAlignment="1"/>
    <xf numFmtId="0" fontId="7" fillId="0" borderId="5" xfId="0" applyFont="1" applyBorder="1" applyAlignment="1">
      <alignment vertical="center"/>
    </xf>
    <xf numFmtId="0" fontId="8" fillId="0" borderId="5" xfId="0" applyFont="1" applyBorder="1" applyAlignment="1"/>
    <xf numFmtId="0" fontId="6" fillId="0" borderId="5" xfId="0" applyFont="1" applyFill="1" applyBorder="1" applyAlignment="1">
      <alignment horizontal="left" vertical="center"/>
    </xf>
    <xf numFmtId="0" fontId="7" fillId="0" borderId="5" xfId="0" applyFont="1" applyBorder="1" applyAlignment="1">
      <alignment horizontal="left"/>
    </xf>
    <xf numFmtId="1" fontId="2" fillId="0" borderId="5" xfId="0" quotePrefix="1" applyNumberFormat="1" applyFont="1" applyFill="1" applyBorder="1" applyAlignment="1">
      <alignment horizontal="left" vertical="center"/>
    </xf>
    <xf numFmtId="1" fontId="2" fillId="0" borderId="5" xfId="0" applyNumberFormat="1" applyFont="1" applyFill="1" applyBorder="1" applyAlignment="1">
      <alignment vertical="center"/>
    </xf>
    <xf numFmtId="0" fontId="14" fillId="0" borderId="5" xfId="0" applyFont="1" applyBorder="1" applyAlignment="1">
      <alignment horizontal="left" vertical="center"/>
    </xf>
    <xf numFmtId="0" fontId="14" fillId="0" borderId="5" xfId="0" applyFont="1" applyBorder="1" applyAlignment="1">
      <alignment horizontal="left"/>
    </xf>
    <xf numFmtId="0" fontId="22" fillId="0" borderId="5" xfId="51" applyBorder="1" applyAlignment="1" applyProtection="1">
      <alignment horizontal="left"/>
    </xf>
    <xf numFmtId="0" fontId="23" fillId="0" borderId="5" xfId="0" applyFont="1" applyBorder="1" applyAlignment="1"/>
    <xf numFmtId="0" fontId="23" fillId="0" borderId="5" xfId="0" applyFont="1" applyBorder="1" applyAlignment="1">
      <alignment vertical="center"/>
    </xf>
    <xf numFmtId="0" fontId="24" fillId="0" borderId="5" xfId="0" applyFont="1" applyBorder="1"/>
    <xf numFmtId="0" fontId="3" fillId="5" borderId="35" xfId="0" applyFont="1" applyFill="1" applyBorder="1" applyAlignment="1">
      <alignment horizontal="center" vertical="center"/>
    </xf>
    <xf numFmtId="0" fontId="24" fillId="0" borderId="5" xfId="0" applyFont="1" applyBorder="1" applyAlignment="1">
      <alignment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9" fillId="0" borderId="5"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3" fillId="0" borderId="3" xfId="0" applyFont="1" applyBorder="1" applyAlignment="1">
      <alignment horizontal="left" vertical="center"/>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90" zoomScaleNormal="90" zoomScalePageLayoutView="140" workbookViewId="0">
      <pane ySplit="9" topLeftCell="A10" activePane="bottomLeft" state="frozen"/>
      <selection pane="bottomLeft" activeCell="A7" sqref="A7"/>
    </sheetView>
  </sheetViews>
  <sheetFormatPr baseColWidth="10" defaultColWidth="10.8984375" defaultRowHeight="13.2"/>
  <cols>
    <col min="1" max="1" width="7.8984375" style="48" customWidth="1"/>
    <col min="2" max="2" width="37.796875" style="48" customWidth="1"/>
    <col min="3" max="3" width="21.19921875" style="48" customWidth="1"/>
    <col min="4" max="4" width="18.5" style="48" customWidth="1"/>
    <col min="5" max="5" width="13.09765625" style="48" customWidth="1"/>
    <col min="6" max="6" width="28.19921875" style="48" customWidth="1"/>
    <col min="7" max="7" width="20.3984375" style="48" customWidth="1"/>
    <col min="8" max="8" width="28.59765625" style="48" customWidth="1"/>
    <col min="9" max="9" width="20.3984375" style="48" customWidth="1"/>
    <col min="10" max="10" width="34.8984375" style="48" customWidth="1"/>
    <col min="11" max="11" width="29.59765625" style="48" customWidth="1"/>
    <col min="12" max="12" width="20.3984375" style="48" customWidth="1"/>
    <col min="13" max="13" width="14.5" style="48" customWidth="1"/>
    <col min="14" max="16384" width="10.8984375" style="48"/>
  </cols>
  <sheetData>
    <row r="1" spans="1:16" ht="16.2" thickBot="1">
      <c r="A1" s="1"/>
      <c r="B1" s="1"/>
      <c r="C1" s="1"/>
      <c r="D1" s="1"/>
      <c r="F1" s="1"/>
      <c r="G1" s="1"/>
      <c r="H1" s="22"/>
      <c r="I1" s="22"/>
      <c r="J1" s="1"/>
      <c r="K1" s="1"/>
    </row>
    <row r="2" spans="1:16" ht="15.6">
      <c r="A2" s="1"/>
      <c r="B2" s="49" t="s">
        <v>129</v>
      </c>
      <c r="C2" s="87" t="s">
        <v>21</v>
      </c>
      <c r="D2" s="88"/>
      <c r="F2" s="80" t="s">
        <v>0</v>
      </c>
      <c r="G2" s="81"/>
      <c r="H2" s="22"/>
      <c r="I2" s="22"/>
      <c r="J2" s="1"/>
    </row>
    <row r="3" spans="1:16" ht="15.6">
      <c r="A3" s="1"/>
      <c r="B3" s="50" t="s">
        <v>8</v>
      </c>
      <c r="C3" s="89">
        <v>7</v>
      </c>
      <c r="D3" s="90"/>
      <c r="F3" s="82">
        <v>42069</v>
      </c>
      <c r="G3" s="83"/>
      <c r="H3" s="22"/>
      <c r="I3" s="22"/>
      <c r="J3" s="1"/>
    </row>
    <row r="4" spans="1:16" ht="15.6">
      <c r="A4" s="1"/>
      <c r="B4" s="50" t="s">
        <v>54</v>
      </c>
      <c r="C4" s="91" t="s">
        <v>145</v>
      </c>
      <c r="D4" s="90"/>
      <c r="E4" s="1"/>
      <c r="F4" s="51" t="s">
        <v>55</v>
      </c>
      <c r="G4" s="52" t="s">
        <v>56</v>
      </c>
      <c r="H4" s="22"/>
      <c r="I4" s="22"/>
      <c r="J4" s="1"/>
      <c r="K4" s="1"/>
    </row>
    <row r="5" spans="1:16" ht="16.2" thickBot="1">
      <c r="A5" s="1"/>
      <c r="B5" s="53" t="s">
        <v>1</v>
      </c>
      <c r="C5" s="92" t="s">
        <v>146</v>
      </c>
      <c r="D5" s="93"/>
      <c r="E5" s="1"/>
      <c r="F5" s="54" t="str">
        <f>IF(G4="Recurso","Motor del recurso","")</f>
        <v>Motor del recurso</v>
      </c>
      <c r="G5" s="54" t="s">
        <v>58</v>
      </c>
      <c r="H5" s="22"/>
      <c r="I5" s="43"/>
      <c r="J5" s="1"/>
      <c r="K5" s="1"/>
    </row>
    <row r="6" spans="1:16" ht="16.2" thickBot="1">
      <c r="A6" s="1"/>
      <c r="B6" s="1"/>
      <c r="C6" s="1"/>
      <c r="D6" s="1"/>
      <c r="E6" s="2"/>
      <c r="F6" s="1"/>
      <c r="G6" s="1"/>
      <c r="H6" s="22"/>
      <c r="I6" s="22"/>
      <c r="J6" s="1"/>
      <c r="K6" s="1"/>
    </row>
    <row r="7" spans="1:16" ht="15" customHeight="1">
      <c r="A7" s="1"/>
      <c r="B7" s="55" t="s">
        <v>40</v>
      </c>
      <c r="C7" s="112" t="s">
        <v>151</v>
      </c>
      <c r="D7" s="56" t="s">
        <v>39</v>
      </c>
      <c r="F7" s="1"/>
      <c r="G7" s="1"/>
      <c r="H7" s="1"/>
      <c r="I7" s="1"/>
      <c r="J7" s="1"/>
      <c r="K7" s="1"/>
    </row>
    <row r="8" spans="1:16" s="59" customFormat="1" ht="16.2" thickBot="1">
      <c r="A8" s="57"/>
      <c r="B8" s="57"/>
      <c r="C8" s="57"/>
      <c r="D8" s="3"/>
      <c r="E8" s="3"/>
      <c r="F8" s="84" t="s">
        <v>62</v>
      </c>
      <c r="G8" s="85"/>
      <c r="H8" s="85"/>
      <c r="I8" s="86"/>
      <c r="J8" s="58"/>
      <c r="L8" s="48"/>
      <c r="M8" s="48"/>
      <c r="N8" s="48"/>
      <c r="O8" s="48"/>
      <c r="P8" s="48"/>
    </row>
    <row r="9" spans="1:16" ht="13.8" thickBot="1">
      <c r="A9" s="8" t="s">
        <v>2</v>
      </c>
      <c r="B9" s="5" t="s">
        <v>9</v>
      </c>
      <c r="C9" s="5" t="s">
        <v>3</v>
      </c>
      <c r="D9" s="5" t="s">
        <v>4</v>
      </c>
      <c r="E9" s="5" t="s">
        <v>5</v>
      </c>
      <c r="F9" s="42" t="s">
        <v>61</v>
      </c>
      <c r="G9" s="42" t="s">
        <v>59</v>
      </c>
      <c r="H9" s="42" t="s">
        <v>60</v>
      </c>
      <c r="I9" s="42" t="s">
        <v>121</v>
      </c>
      <c r="J9" s="5" t="s">
        <v>6</v>
      </c>
      <c r="K9" s="78" t="s">
        <v>7</v>
      </c>
    </row>
    <row r="10" spans="1:16" s="59" customFormat="1" ht="409.6">
      <c r="A10" s="60">
        <v>70</v>
      </c>
      <c r="B10" s="47" t="s">
        <v>150</v>
      </c>
      <c r="C10" s="61" t="str">
        <f>IF(OR(B10&lt;&gt;"",J10&lt;&gt;""),IF($G$4="Recurso",CONCATENATE($G$4," ",$G$5),$G$4),"")</f>
        <v>Recurso M7A</v>
      </c>
      <c r="D10" s="62" t="s">
        <v>147</v>
      </c>
      <c r="E10" s="62" t="s">
        <v>148</v>
      </c>
      <c r="F10" s="62" t="str">
        <f>IF(OR(B10&lt;&gt;"",J10&lt;&gt;""),CONCATENATE($C$7,"_",$A10,IF($G$4="Cuaderno de Estudio","_small",CONCATENATE(IF(I10="","","n"),IF(LEFT($G$5,1)="F",".jpg",".png")))),"")</f>
        <v>MT_07_01_REC70_70n.png</v>
      </c>
      <c r="G10" s="62" t="str">
        <f>IF(F10&lt;&gt;"",IF($G$4="Recurso",IF(LEFT($G$5,1)="M",VLOOKUP($G$5,'Definición técnica de imagenes'!$A$3:$G$17,5,FALSE),IF($G$5="F1",'Definición técnica de imagenes'!$E$15,'Definición técnica de imagenes'!$F$13)),'Definición técnica de imagenes'!$E$16),"")</f>
        <v>286 x 286 px</v>
      </c>
      <c r="H10" s="62" t="str">
        <f>IF(AND(I10&lt;&gt;"",I10&lt;&gt;0),IF(OR(B10&lt;&gt;"",J10&lt;&gt;""),CONCATENATE($C$7,"_",$A10,IF($G$4="Cuaderno de Estudio","_zoom",CONCATENATE("a",IF(LEFT($G$5,1)="F",".jpg",".png")))),""),"")</f>
        <v>MT_07_01_REC70_70a.png</v>
      </c>
      <c r="I10" s="62" t="str">
        <f>IF(OR(B10&lt;&gt;"",J10&lt;&gt;""),IF($G$4="Recurso",IF(LEFT($G$5,1)="M",IF(VLOOKUP($G$5,'Definición técnica de imagenes'!$A$3:$G$17,6,FALSE)=0,"",VLOOKUP($G$5,'Definición técnica de imagenes'!$A$3:$G$17,6,FALSE)),IF($G$5="F1","","")),'Definición técnica de imagenes'!$F$16),"")</f>
        <v>500 x 500 px</v>
      </c>
      <c r="J10" s="63" t="s">
        <v>149</v>
      </c>
      <c r="K10" s="79" t="s">
        <v>152</v>
      </c>
    </row>
    <row r="11" spans="1:16" s="59" customFormat="1" ht="13.95" customHeight="1">
      <c r="A11" s="60"/>
      <c r="B11" s="52"/>
      <c r="C11" s="61" t="str">
        <f t="shared" ref="C11:C22" si="0">IF(OR(B11&lt;&gt;"",J11&lt;&gt;""),IF($G$4="Recurso",CONCATENATE($G$4," ",$G$5),$G$4),"")</f>
        <v/>
      </c>
      <c r="D11" s="62"/>
      <c r="E11" s="62"/>
      <c r="F11" s="62" t="str">
        <f t="shared" ref="F11:F74" si="1">IF(OR(B11&lt;&gt;"",J11&lt;&gt;""),CONCATENATE($C$7,"_",$A11,IF($G$4="Cuaderno de Estudio","_small",CONCATENATE(IF(I11="","","n"),IF(LEFT($G$5,1)="F",".jpg",".png")))),"")</f>
        <v/>
      </c>
      <c r="G11" s="62" t="str">
        <f>IF(F11&lt;&gt;"",IF($G$4="Recurso",IF(LEFT($G$5,1)="M",VLOOKUP($G$5,'Definición técnica de imagenes'!$A$3:$G$17,5,FALSE),IF($G$5="F1",'Definición técnica de imagenes'!$E$15,'Definición técnica de imagenes'!$F$13)),'Definición técnica de imagenes'!$E$16),"")</f>
        <v/>
      </c>
      <c r="H11" s="62" t="str">
        <f t="shared" ref="H11:H74" si="2">IF(AND(I11&lt;&gt;"",I11&lt;&gt;0),IF(OR(B11&lt;&gt;"",J11&lt;&gt;""),CONCATENATE($C$7,"_",$A11,IF($G$4="Cuaderno de Estudio","_zoom",CONCATENATE("a",IF(LEFT($G$5,1)="F",".jpg",".png")))),""),"")</f>
        <v/>
      </c>
      <c r="I11" s="62" t="str">
        <f>IF(OR(B11&lt;&gt;"",J11&lt;&gt;""),IF($G$4="Recurso",IF(LEFT($G$5,1)="M",IF(VLOOKUP($G$5,'Definición técnica de imagenes'!$A$3:$G$17,6,FALSE)=0,"",VLOOKUP($G$5,'Definición técnica de imagenes'!$A$3:$G$17,6,FALSE)),IF($G$5="F1","","")),'Definición técnica de imagenes'!$F$16),"")</f>
        <v/>
      </c>
      <c r="J11" s="52"/>
      <c r="K11" s="77"/>
    </row>
    <row r="12" spans="1:16" s="59" customFormat="1" ht="15.6">
      <c r="A12" s="60"/>
      <c r="B12" s="72"/>
      <c r="C12" s="61" t="str">
        <f t="shared" si="0"/>
        <v/>
      </c>
      <c r="D12" s="62"/>
      <c r="E12" s="62"/>
      <c r="F12" s="62" t="str">
        <f t="shared" si="1"/>
        <v/>
      </c>
      <c r="G12" s="62" t="str">
        <f>IF(F12&lt;&gt;"",IF($G$4="Recurso",IF(LEFT($G$5,1)="M",VLOOKUP($G$5,'Definición técnica de imagenes'!$A$3:$G$17,5,FALSE),IF($G$5="F1",'Definición técnica de imagenes'!$E$15,'Definición técnica de imagenes'!$F$13)),'Definición técnica de imagenes'!$E$16),"")</f>
        <v/>
      </c>
      <c r="H12" s="62" t="str">
        <f t="shared" si="2"/>
        <v/>
      </c>
      <c r="I12" s="62" t="str">
        <f>IF(OR(B12&lt;&gt;"",J12&lt;&gt;""),IF($G$4="Recurso",IF(LEFT($G$5,1)="M",IF(VLOOKUP($G$5,'Definición técnica de imagenes'!$A$3:$G$17,6,FALSE)=0,"",VLOOKUP($G$5,'Definición técnica de imagenes'!$A$3:$G$17,6,FALSE)),IF($G$5="F1","","")),'Definición técnica de imagenes'!$F$16),"")</f>
        <v/>
      </c>
      <c r="J12" s="52"/>
      <c r="K12" s="77"/>
    </row>
    <row r="13" spans="1:16" s="59" customFormat="1" ht="15.6">
      <c r="A13" s="60"/>
      <c r="B13" s="73"/>
      <c r="C13" s="61" t="str">
        <f t="shared" si="0"/>
        <v/>
      </c>
      <c r="D13" s="62"/>
      <c r="E13" s="62"/>
      <c r="F13" s="62" t="str">
        <f t="shared" si="1"/>
        <v/>
      </c>
      <c r="G13" s="62" t="str">
        <f>IF(F13&lt;&gt;"",IF($G$4="Recurso",IF(LEFT($G$5,1)="M",VLOOKUP($G$5,'Definición técnica de imagenes'!$A$3:$G$17,5,FALSE),IF($G$5="F1",'Definición técnica de imagenes'!$E$15,'Definición técnica de imagenes'!$F$13)),'Definición técnica de imagenes'!$E$16),"")</f>
        <v/>
      </c>
      <c r="H13" s="62" t="str">
        <f t="shared" si="2"/>
        <v/>
      </c>
      <c r="I13" s="62" t="str">
        <f>IF(OR(B13&lt;&gt;"",J13&lt;&gt;""),IF($G$4="Recurso",IF(LEFT($G$5,1)="M",IF(VLOOKUP($G$5,'Definición técnica de imagenes'!$A$3:$G$17,6,FALSE)=0,"",VLOOKUP($G$5,'Definición técnica de imagenes'!$A$3:$G$17,6,FALSE)),IF($G$5="F1","","")),'Definición técnica de imagenes'!$F$16),"")</f>
        <v/>
      </c>
      <c r="J13" s="52"/>
      <c r="K13" s="77"/>
    </row>
    <row r="14" spans="1:16" s="59" customFormat="1" ht="15.6">
      <c r="A14" s="60"/>
      <c r="B14" s="74"/>
      <c r="C14" s="61" t="str">
        <f t="shared" si="0"/>
        <v/>
      </c>
      <c r="D14" s="62"/>
      <c r="E14" s="62"/>
      <c r="F14" s="62" t="str">
        <f t="shared" si="1"/>
        <v/>
      </c>
      <c r="G14" s="62" t="str">
        <f>IF(F14&lt;&gt;"",IF($G$4="Recurso",IF(LEFT($G$5,1)="M",VLOOKUP($G$5,'Definición técnica de imagenes'!$A$3:$G$17,5,FALSE),IF($G$5="F1",'Definición técnica de imagenes'!$E$15,'Definición técnica de imagenes'!$F$13)),'Definición técnica de imagenes'!$E$16),"")</f>
        <v/>
      </c>
      <c r="H14" s="62" t="str">
        <f t="shared" si="2"/>
        <v/>
      </c>
      <c r="I14" s="62" t="str">
        <f>IF(OR(B14&lt;&gt;"",J14&lt;&gt;""),IF($G$4="Recurso",IF(LEFT($G$5,1)="M",IF(VLOOKUP($G$5,'Definición técnica de imagenes'!$A$3:$G$17,6,FALSE)=0,"",VLOOKUP($G$5,'Definición técnica de imagenes'!$A$3:$G$17,6,FALSE)),IF($G$5="F1","","")),'Definición técnica de imagenes'!$F$16),"")</f>
        <v/>
      </c>
      <c r="J14" s="52"/>
      <c r="K14" s="77"/>
    </row>
    <row r="15" spans="1:16" s="59" customFormat="1" ht="15.6">
      <c r="A15" s="60"/>
      <c r="B15" s="73"/>
      <c r="C15" s="61" t="str">
        <f t="shared" si="0"/>
        <v/>
      </c>
      <c r="D15" s="62"/>
      <c r="E15" s="62"/>
      <c r="F15" s="62" t="str">
        <f t="shared" si="1"/>
        <v/>
      </c>
      <c r="G15" s="62" t="str">
        <f>IF(F15&lt;&gt;"",IF($G$4="Recurso",IF(LEFT($G$5,1)="M",VLOOKUP($G$5,'Definición técnica de imagenes'!$A$3:$G$17,5,FALSE),IF($G$5="F1",'Definición técnica de imagenes'!$E$15,'Definición técnica de imagenes'!$F$13)),'Definición técnica de imagenes'!$E$16),"")</f>
        <v/>
      </c>
      <c r="H15" s="62" t="str">
        <f t="shared" si="2"/>
        <v/>
      </c>
      <c r="I15" s="62" t="str">
        <f>IF(OR(B15&lt;&gt;"",J15&lt;&gt;""),IF($G$4="Recurso",IF(LEFT($G$5,1)="M",IF(VLOOKUP($G$5,'Definición técnica de imagenes'!$A$3:$G$17,6,FALSE)=0,"",VLOOKUP($G$5,'Definición técnica de imagenes'!$A$3:$G$17,6,FALSE)),IF($G$5="F1","","")),'Definición técnica de imagenes'!$F$16),"")</f>
        <v/>
      </c>
      <c r="J15" s="75"/>
      <c r="K15" s="77"/>
    </row>
    <row r="16" spans="1:16" s="59" customFormat="1" ht="15.6">
      <c r="A16" s="60"/>
      <c r="B16" s="73"/>
      <c r="C16" s="61" t="str">
        <f t="shared" si="0"/>
        <v/>
      </c>
      <c r="D16" s="62"/>
      <c r="E16" s="62"/>
      <c r="F16" s="62" t="str">
        <f t="shared" si="1"/>
        <v/>
      </c>
      <c r="G16" s="62" t="str">
        <f>IF(F16&lt;&gt;"",IF($G$4="Recurso",IF(LEFT($G$5,1)="M",VLOOKUP($G$5,'Definición técnica de imagenes'!$A$3:$G$17,5,FALSE),IF($G$5="F1",'Definición técnica de imagenes'!$E$15,'Definición técnica de imagenes'!$F$13)),'Definición técnica de imagenes'!$E$16),"")</f>
        <v/>
      </c>
      <c r="H16" s="62" t="str">
        <f t="shared" si="2"/>
        <v/>
      </c>
      <c r="I16" s="62" t="str">
        <f>IF(OR(B16&lt;&gt;"",J16&lt;&gt;""),IF($G$4="Recurso",IF(LEFT($G$5,1)="M",IF(VLOOKUP($G$5,'Definición técnica de imagenes'!$A$3:$G$17,6,FALSE)=0,"",VLOOKUP($G$5,'Definición técnica de imagenes'!$A$3:$G$17,6,FALSE)),IF($G$5="F1","","")),'Definición técnica de imagenes'!$F$16),"")</f>
        <v/>
      </c>
      <c r="J16" s="76"/>
      <c r="K16" s="77"/>
    </row>
    <row r="17" spans="1:11" s="59" customFormat="1">
      <c r="A17" s="60"/>
      <c r="B17" s="73"/>
      <c r="C17" s="61" t="str">
        <f t="shared" si="0"/>
        <v/>
      </c>
      <c r="D17" s="62"/>
      <c r="E17" s="62"/>
      <c r="F17" s="62" t="str">
        <f t="shared" si="1"/>
        <v/>
      </c>
      <c r="G17" s="62" t="str">
        <f>IF(F17&lt;&gt;"",IF($G$4="Recurso",IF(LEFT($G$5,1)="M",VLOOKUP($G$5,'Definición técnica de imagenes'!$A$3:$G$17,5,FALSE),IF($G$5="F1",'Definición técnica de imagenes'!$E$15,'Definición técnica de imagenes'!$F$13)),'Definición técnica de imagenes'!$E$16),"")</f>
        <v/>
      </c>
      <c r="H17" s="62" t="str">
        <f t="shared" si="2"/>
        <v/>
      </c>
      <c r="I17" s="62" t="str">
        <f>IF(OR(B17&lt;&gt;"",J17&lt;&gt;""),IF($G$4="Recurso",IF(LEFT($G$5,1)="M",IF(VLOOKUP($G$5,'Definición técnica de imagenes'!$A$3:$G$17,6,FALSE)=0,"",VLOOKUP($G$5,'Definición técnica de imagenes'!$A$3:$G$17,6,FALSE)),IF($G$5="F1","","")),'Definición técnica de imagenes'!$F$16),"")</f>
        <v/>
      </c>
      <c r="J17" s="75"/>
      <c r="K17" s="52"/>
    </row>
    <row r="18" spans="1:11" s="59" customFormat="1">
      <c r="A18" s="60"/>
      <c r="B18" s="7"/>
      <c r="C18" s="61" t="str">
        <f t="shared" si="0"/>
        <v/>
      </c>
      <c r="D18" s="62"/>
      <c r="E18" s="62"/>
      <c r="F18" s="62" t="str">
        <f t="shared" si="1"/>
        <v/>
      </c>
      <c r="G18" s="62" t="str">
        <f>IF(F18&lt;&gt;"",IF($G$4="Recurso",IF(LEFT($G$5,1)="M",VLOOKUP($G$5,'Definición técnica de imagenes'!$A$3:$G$17,5,FALSE),IF($G$5="F1",'Definición técnica de imagenes'!$E$15,'Definición técnica de imagenes'!$F$13)),'Definición técnica de imagenes'!$E$16),"")</f>
        <v/>
      </c>
      <c r="H18" s="62" t="str">
        <f t="shared" si="2"/>
        <v/>
      </c>
      <c r="I18" s="62" t="str">
        <f>IF(OR(B18&lt;&gt;"",J18&lt;&gt;""),IF($G$4="Recurso",IF(LEFT($G$5,1)="M",IF(VLOOKUP($G$5,'Definición técnica de imagenes'!$A$3:$G$17,6,FALSE)=0,"",VLOOKUP($G$5,'Definición técnica de imagenes'!$A$3:$G$17,6,FALSE)),IF($G$5="F1","","")),'Definición técnica de imagenes'!$F$16),"")</f>
        <v/>
      </c>
      <c r="J18" s="65"/>
      <c r="K18" s="65"/>
    </row>
    <row r="19" spans="1:11" s="59" customFormat="1" ht="13.8">
      <c r="A19" s="60"/>
      <c r="B19" s="68"/>
      <c r="C19" s="61" t="str">
        <f t="shared" si="0"/>
        <v/>
      </c>
      <c r="D19" s="62"/>
      <c r="E19" s="62"/>
      <c r="F19" s="62" t="str">
        <f t="shared" si="1"/>
        <v/>
      </c>
      <c r="G19" s="62" t="str">
        <f>IF(F19&lt;&gt;"",IF($G$4="Recurso",IF(LEFT($G$5,1)="M",VLOOKUP($G$5,'Definición técnica de imagenes'!$A$3:$G$17,5,FALSE),IF($G$5="F1",'Definición técnica de imagenes'!$E$15,'Definición técnica de imagenes'!$F$13)),'Definición técnica de imagenes'!$E$16),"")</f>
        <v/>
      </c>
      <c r="H19" s="62" t="str">
        <f t="shared" si="2"/>
        <v/>
      </c>
      <c r="I19" s="62" t="str">
        <f>IF(OR(B19&lt;&gt;"",J19&lt;&gt;""),IF($G$4="Recurso",IF(LEFT($G$5,1)="M",IF(VLOOKUP($G$5,'Definición técnica de imagenes'!$A$3:$G$17,6,FALSE)=0,"",VLOOKUP($G$5,'Definición técnica de imagenes'!$A$3:$G$17,6,FALSE)),IF($G$5="F1","","")),'Definición técnica de imagenes'!$F$16),"")</f>
        <v/>
      </c>
      <c r="J19" s="66"/>
      <c r="K19" s="67"/>
    </row>
    <row r="20" spans="1:11" s="59" customFormat="1">
      <c r="A20" s="60"/>
      <c r="B20" s="7"/>
      <c r="C20" s="61" t="str">
        <f t="shared" si="0"/>
        <v/>
      </c>
      <c r="D20" s="62"/>
      <c r="E20" s="62"/>
      <c r="F20" s="62" t="str">
        <f t="shared" si="1"/>
        <v/>
      </c>
      <c r="G20" s="62" t="str">
        <f>IF(F20&lt;&gt;"",IF($G$4="Recurso",IF(LEFT($G$5,1)="M",VLOOKUP($G$5,'Definición técnica de imagenes'!$A$3:$G$17,5,FALSE),IF($G$5="F1",'Definición técnica de imagenes'!$E$15,'Definición técnica de imagenes'!$F$13)),'Definición técnica de imagenes'!$E$16),"")</f>
        <v/>
      </c>
      <c r="H20" s="62" t="str">
        <f t="shared" si="2"/>
        <v/>
      </c>
      <c r="I20" s="62" t="str">
        <f>IF(OR(B20&lt;&gt;"",J20&lt;&gt;""),IF($G$4="Recurso",IF(LEFT($G$5,1)="M",IF(VLOOKUP($G$5,'Definición técnica de imagenes'!$A$3:$G$17,6,FALSE)=0,"",VLOOKUP($G$5,'Definición técnica de imagenes'!$A$3:$G$17,6,FALSE)),IF($G$5="F1","","")),'Definición técnica de imagenes'!$F$16),"")</f>
        <v/>
      </c>
      <c r="J20" s="64"/>
      <c r="K20" s="65"/>
    </row>
    <row r="21" spans="1:11" s="59" customFormat="1">
      <c r="A21" s="60"/>
      <c r="B21" s="69"/>
      <c r="C21" s="61" t="str">
        <f t="shared" si="0"/>
        <v/>
      </c>
      <c r="D21" s="62"/>
      <c r="E21" s="62"/>
      <c r="F21" s="62" t="str">
        <f t="shared" si="1"/>
        <v/>
      </c>
      <c r="G21" s="62" t="str">
        <f>IF(F21&lt;&gt;"",IF($G$4="Recurso",IF(LEFT($G$5,1)="M",VLOOKUP($G$5,'Definición técnica de imagenes'!$A$3:$G$17,5,FALSE),IF($G$5="F1",'Definición técnica de imagenes'!$E$15,'Definición técnica de imagenes'!$F$13)),'Definición técnica de imagenes'!$E$16),"")</f>
        <v/>
      </c>
      <c r="H21" s="62" t="str">
        <f t="shared" si="2"/>
        <v/>
      </c>
      <c r="I21" s="62" t="str">
        <f>IF(OR(B21&lt;&gt;"",J21&lt;&gt;""),IF($G$4="Recurso",IF(LEFT($G$5,1)="M",IF(VLOOKUP($G$5,'Definición técnica de imagenes'!$A$3:$G$17,6,FALSE)=0,"",VLOOKUP($G$5,'Definición técnica de imagenes'!$A$3:$G$17,6,FALSE)),IF($G$5="F1","","")),'Definición técnica de imagenes'!$F$16),"")</f>
        <v/>
      </c>
      <c r="J21" s="65"/>
      <c r="K21" s="65"/>
    </row>
    <row r="22" spans="1:11" s="59" customFormat="1">
      <c r="A22" s="60"/>
      <c r="B22" s="70"/>
      <c r="C22" s="61" t="str">
        <f t="shared" si="0"/>
        <v/>
      </c>
      <c r="D22" s="62"/>
      <c r="E22" s="62"/>
      <c r="F22" s="62" t="str">
        <f t="shared" si="1"/>
        <v/>
      </c>
      <c r="G22" s="62" t="str">
        <f>IF(F22&lt;&gt;"",IF($G$4="Recurso",IF(LEFT($G$5,1)="M",VLOOKUP($G$5,'Definición técnica de imagenes'!$A$3:$G$17,5,FALSE),IF($G$5="F1",'Definición técnica de imagenes'!$E$15,'Definición técnica de imagenes'!$F$13)),'Definición técnica de imagenes'!$E$16),"")</f>
        <v/>
      </c>
      <c r="H22" s="62" t="str">
        <f t="shared" si="2"/>
        <v/>
      </c>
      <c r="I22" s="62" t="str">
        <f>IF(OR(B22&lt;&gt;"",J22&lt;&gt;""),IF($G$4="Recurso",IF(LEFT($G$5,1)="M",IF(VLOOKUP($G$5,'Definición técnica de imagenes'!$A$3:$G$17,6,FALSE)=0,"",VLOOKUP($G$5,'Definición técnica de imagenes'!$A$3:$G$17,6,FALSE)),IF($G$5="F1","","")),'Definición técnica de imagenes'!$F$16),"")</f>
        <v/>
      </c>
      <c r="J22" s="62"/>
      <c r="K22" s="4"/>
    </row>
    <row r="23" spans="1:11" s="59" customFormat="1">
      <c r="A23" s="71" t="str">
        <f t="shared" ref="A23:A30" si="3">IF(OR(B23&lt;&gt;"",J23&lt;&gt;""),CONCATENATE(LEFT(A22,3),IF(MID(A22,4,2)+1&lt;10,CONCATENATE("0",MID(A22,4,2)+1))),"")</f>
        <v/>
      </c>
      <c r="B23" s="7"/>
      <c r="C23" s="7"/>
      <c r="D23" s="62"/>
      <c r="E23" s="62"/>
      <c r="F23" s="62" t="str">
        <f t="shared" si="1"/>
        <v/>
      </c>
      <c r="G23" s="62" t="str">
        <f>IF(F23&lt;&gt;"",IF($G$4="Recurso",IF(LEFT($G$5,1)="M",VLOOKUP($G$5,'Definición técnica de imagenes'!$A$3:$G$17,5,FALSE),IF($G$5="F1",'Definición técnica de imagenes'!$E$15,'Definición técnica de imagenes'!$F$13)),'Definición técnica de imagenes'!$E$16),"")</f>
        <v/>
      </c>
      <c r="H23" s="62" t="str">
        <f t="shared" si="2"/>
        <v/>
      </c>
      <c r="I23" s="62" t="str">
        <f>IF(OR(B23&lt;&gt;"",J23&lt;&gt;""),IF($G$4="Recurso",IF(LEFT($G$5,1)="M",IF(VLOOKUP($G$5,'Definición técnica de imagenes'!$A$3:$G$17,6,FALSE)=0,"",VLOOKUP($G$5,'Definición técnica de imagenes'!$A$3:$G$17,6,FALSE)),IF($G$5="F1","","")),'Definición técnica de imagenes'!$F$16),"")</f>
        <v/>
      </c>
      <c r="J23" s="64"/>
      <c r="K23" s="64"/>
    </row>
    <row r="24" spans="1:11" s="59" customFormat="1">
      <c r="A24" s="71" t="str">
        <f t="shared" si="3"/>
        <v/>
      </c>
      <c r="B24" s="61"/>
      <c r="C24" s="61"/>
      <c r="D24" s="62"/>
      <c r="E24" s="62"/>
      <c r="F24" s="62" t="str">
        <f t="shared" si="1"/>
        <v/>
      </c>
      <c r="G24" s="62" t="str">
        <f>IF(F24&lt;&gt;"",IF($G$4="Recurso",IF(LEFT($G$5,1)="M",VLOOKUP($G$5,'Definición técnica de imagenes'!$A$3:$G$17,5,FALSE),IF($G$5="F1",'Definición técnica de imagenes'!$E$15,'Definición técnica de imagenes'!$F$13)),'Definición técnica de imagenes'!$E$16),"")</f>
        <v/>
      </c>
      <c r="H24" s="62" t="str">
        <f t="shared" si="2"/>
        <v/>
      </c>
      <c r="I24" s="62" t="str">
        <f>IF(OR(B24&lt;&gt;"",J24&lt;&gt;""),IF($G$4="Recurso",IF(LEFT($G$5,1)="M",IF(VLOOKUP($G$5,'Definición técnica de imagenes'!$A$3:$G$17,6,FALSE)=0,"",VLOOKUP($G$5,'Definición técnica de imagenes'!$A$3:$G$17,6,FALSE)),IF($G$5="F1","","")),'Definición técnica de imagenes'!$F$16),"")</f>
        <v/>
      </c>
      <c r="J24" s="62"/>
      <c r="K24" s="45"/>
    </row>
    <row r="25" spans="1:11" s="59" customFormat="1">
      <c r="A25" s="71" t="str">
        <f t="shared" si="3"/>
        <v/>
      </c>
      <c r="B25" s="7"/>
      <c r="C25" s="7"/>
      <c r="D25" s="62"/>
      <c r="E25" s="62"/>
      <c r="F25" s="62" t="str">
        <f t="shared" si="1"/>
        <v/>
      </c>
      <c r="G25" s="62" t="str">
        <f>IF(F25&lt;&gt;"",IF($G$4="Recurso",IF(LEFT($G$5,1)="M",VLOOKUP($G$5,'Definición técnica de imagenes'!$A$3:$G$17,5,FALSE),IF($G$5="F1",'Definición técnica de imagenes'!$E$15,'Definición técnica de imagenes'!$F$13)),'Definición técnica de imagenes'!$E$16),"")</f>
        <v/>
      </c>
      <c r="H25" s="62" t="str">
        <f t="shared" si="2"/>
        <v/>
      </c>
      <c r="I25" s="62" t="str">
        <f>IF(OR(B25&lt;&gt;"",J25&lt;&gt;""),IF($G$4="Recurso",IF(LEFT($G$5,1)="M",IF(VLOOKUP($G$5,'Definición técnica de imagenes'!$A$3:$G$17,6,FALSE)=0,"",VLOOKUP($G$5,'Definición técnica de imagenes'!$A$3:$G$17,6,FALSE)),IF($G$5="F1","","")),'Definición técnica de imagenes'!$F$16),"")</f>
        <v/>
      </c>
      <c r="J25" s="62"/>
      <c r="K25" s="64"/>
    </row>
    <row r="26" spans="1:11" s="59" customFormat="1">
      <c r="A26" s="71" t="str">
        <f t="shared" si="3"/>
        <v/>
      </c>
      <c r="B26" s="7"/>
      <c r="C26" s="7"/>
      <c r="D26" s="62"/>
      <c r="E26" s="62"/>
      <c r="F26" s="62" t="str">
        <f t="shared" si="1"/>
        <v/>
      </c>
      <c r="G26" s="62" t="str">
        <f>IF(F26&lt;&gt;"",IF($G$4="Recurso",IF(LEFT($G$5,1)="M",VLOOKUP($G$5,'Definición técnica de imagenes'!$A$3:$G$17,5,FALSE),IF($G$5="F1",'Definición técnica de imagenes'!$E$15,'Definición técnica de imagenes'!$F$13)),'Definición técnica de imagenes'!$E$16),"")</f>
        <v/>
      </c>
      <c r="H26" s="62" t="str">
        <f t="shared" si="2"/>
        <v/>
      </c>
      <c r="I26" s="62" t="str">
        <f>IF(OR(B26&lt;&gt;"",J26&lt;&gt;""),IF($G$4="Recurso",IF(LEFT($G$5,1)="M",IF(VLOOKUP($G$5,'Definición técnica de imagenes'!$A$3:$G$17,6,FALSE)=0,"",VLOOKUP($G$5,'Definición técnica de imagenes'!$A$3:$G$17,6,FALSE)),IF($G$5="F1","","")),'Definición técnica de imagenes'!$F$16),"")</f>
        <v/>
      </c>
      <c r="J26" s="62"/>
      <c r="K26" s="64"/>
    </row>
    <row r="27" spans="1:11" s="59" customFormat="1">
      <c r="A27" s="71" t="str">
        <f t="shared" si="3"/>
        <v/>
      </c>
      <c r="B27" s="7"/>
      <c r="C27" s="7"/>
      <c r="D27" s="62"/>
      <c r="E27" s="62"/>
      <c r="F27" s="62" t="str">
        <f t="shared" si="1"/>
        <v/>
      </c>
      <c r="G27" s="62" t="str">
        <f>IF(F27&lt;&gt;"",IF($G$4="Recurso",IF(LEFT($G$5,1)="M",VLOOKUP($G$5,'Definición técnica de imagenes'!$A$3:$G$17,5,FALSE),IF($G$5="F1",'Definición técnica de imagenes'!$E$15,'Definición técnica de imagenes'!$F$13)),'Definición técnica de imagenes'!$E$16),"")</f>
        <v/>
      </c>
      <c r="H27" s="62" t="str">
        <f t="shared" si="2"/>
        <v/>
      </c>
      <c r="I27" s="62" t="str">
        <f>IF(OR(B27&lt;&gt;"",J27&lt;&gt;""),IF($G$4="Recurso",IF(LEFT($G$5,1)="M",IF(VLOOKUP($G$5,'Definición técnica de imagenes'!$A$3:$G$17,6,FALSE)=0,"",VLOOKUP($G$5,'Definición técnica de imagenes'!$A$3:$G$17,6,FALSE)),IF($G$5="F1","","")),'Definición técnica de imagenes'!$F$16),"")</f>
        <v/>
      </c>
      <c r="J27" s="64"/>
      <c r="K27" s="64"/>
    </row>
    <row r="28" spans="1:11" s="59" customFormat="1">
      <c r="A28" s="71" t="str">
        <f t="shared" si="3"/>
        <v/>
      </c>
      <c r="B28" s="61"/>
      <c r="C28" s="61"/>
      <c r="D28" s="62"/>
      <c r="E28" s="62"/>
      <c r="F28" s="62" t="str">
        <f t="shared" si="1"/>
        <v/>
      </c>
      <c r="G28" s="62" t="str">
        <f>IF(F28&lt;&gt;"",IF($G$4="Recurso",IF(LEFT($G$5,1)="M",VLOOKUP($G$5,'Definición técnica de imagenes'!$A$3:$G$17,5,FALSE),IF($G$5="F1",'Definición técnica de imagenes'!$E$15,'Definición técnica de imagenes'!$F$13)),'Definición técnica de imagenes'!$E$16),"")</f>
        <v/>
      </c>
      <c r="H28" s="62" t="str">
        <f t="shared" si="2"/>
        <v/>
      </c>
      <c r="I28" s="62" t="str">
        <f>IF(OR(B28&lt;&gt;"",J28&lt;&gt;""),IF($G$4="Recurso",IF(LEFT($G$5,1)="M",IF(VLOOKUP($G$5,'Definición técnica de imagenes'!$A$3:$G$17,6,FALSE)=0,"",VLOOKUP($G$5,'Definición técnica de imagenes'!$A$3:$G$17,6,FALSE)),IF($G$5="F1","","")),'Definición técnica de imagenes'!$F$16),"")</f>
        <v/>
      </c>
      <c r="J28" s="64"/>
      <c r="K28" s="64"/>
    </row>
    <row r="29" spans="1:11" s="59" customFormat="1">
      <c r="A29" s="71" t="str">
        <f t="shared" si="3"/>
        <v/>
      </c>
      <c r="B29" s="7"/>
      <c r="C29" s="7"/>
      <c r="D29" s="62"/>
      <c r="E29" s="62"/>
      <c r="F29" s="62" t="str">
        <f t="shared" si="1"/>
        <v/>
      </c>
      <c r="G29" s="62" t="str">
        <f>IF(F29&lt;&gt;"",IF($G$4="Recurso",IF(LEFT($G$5,1)="M",VLOOKUP($G$5,'Definición técnica de imagenes'!$A$3:$G$17,5,FALSE),IF($G$5="F1",'Definición técnica de imagenes'!$E$15,'Definición técnica de imagenes'!$F$13)),'Definición técnica de imagenes'!$E$16),"")</f>
        <v/>
      </c>
      <c r="H29" s="62" t="str">
        <f t="shared" si="2"/>
        <v/>
      </c>
      <c r="I29" s="62" t="str">
        <f>IF(OR(B29&lt;&gt;"",J29&lt;&gt;""),IF($G$4="Recurso",IF(LEFT($G$5,1)="M",IF(VLOOKUP($G$5,'Definición técnica de imagenes'!$A$3:$G$17,6,FALSE)=0,"",VLOOKUP($G$5,'Definición técnica de imagenes'!$A$3:$G$17,6,FALSE)),IF($G$5="F1","","")),'Definición técnica de imagenes'!$F$16),"")</f>
        <v/>
      </c>
      <c r="J29" s="64"/>
      <c r="K29" s="64"/>
    </row>
    <row r="30" spans="1:11" s="59" customFormat="1">
      <c r="A30" s="71" t="str">
        <f t="shared" si="3"/>
        <v/>
      </c>
      <c r="B30" s="7"/>
      <c r="C30" s="7"/>
      <c r="D30" s="62"/>
      <c r="E30" s="62"/>
      <c r="F30" s="62" t="str">
        <f t="shared" si="1"/>
        <v/>
      </c>
      <c r="G30" s="62" t="str">
        <f>IF(F30&lt;&gt;"",IF($G$4="Recurso",IF(LEFT($G$5,1)="M",VLOOKUP($G$5,'Definición técnica de imagenes'!$A$3:$G$17,5,FALSE),IF($G$5="F1",'Definición técnica de imagenes'!$E$15,'Definición técnica de imagenes'!$F$13)),'Definición técnica de imagenes'!$E$16),"")</f>
        <v/>
      </c>
      <c r="H30" s="62" t="str">
        <f t="shared" si="2"/>
        <v/>
      </c>
      <c r="I30" s="62" t="str">
        <f>IF(OR(B30&lt;&gt;"",J30&lt;&gt;""),IF($G$4="Recurso",IF(LEFT($G$5,1)="M",IF(VLOOKUP($G$5,'Definición técnica de imagenes'!$A$3:$G$17,6,FALSE)=0,"",VLOOKUP($G$5,'Definición técnica de imagenes'!$A$3:$G$17,6,FALSE)),IF($G$5="F1","","")),'Definición técnica de imagenes'!$F$16),"")</f>
        <v/>
      </c>
      <c r="J30" s="64"/>
      <c r="K30" s="64"/>
    </row>
    <row r="31" spans="1:11" s="59" customFormat="1">
      <c r="A31" s="71"/>
      <c r="B31" s="7"/>
      <c r="C31" s="7"/>
      <c r="D31" s="62"/>
      <c r="E31" s="62"/>
      <c r="F31" s="62" t="str">
        <f t="shared" si="1"/>
        <v/>
      </c>
      <c r="G31" s="62" t="str">
        <f>IF(F31&lt;&gt;"",IF($G$4="Recurso",IF(LEFT($G$5,1)="M",VLOOKUP($G$5,'Definición técnica de imagenes'!$A$3:$G$17,5,FALSE),IF($G$5="F1",'Definición técnica de imagenes'!$E$15,'Definición técnica de imagenes'!$F$13)),'Definición técnica de imagenes'!$E$16),"")</f>
        <v/>
      </c>
      <c r="H31" s="62" t="str">
        <f t="shared" si="2"/>
        <v/>
      </c>
      <c r="I31" s="62" t="str">
        <f>IF(OR(B31&lt;&gt;"",J31&lt;&gt;""),IF($G$4="Recurso",IF(LEFT($G$5,1)="M",IF(VLOOKUP($G$5,'Definición técnica de imagenes'!$A$3:$G$17,6,FALSE)=0,"",VLOOKUP($G$5,'Definición técnica de imagenes'!$A$3:$G$17,6,FALSE)),IF($G$5="F1","","")),'Definición técnica de imagenes'!$F$16),"")</f>
        <v/>
      </c>
      <c r="J31" s="64"/>
      <c r="K31" s="64"/>
    </row>
    <row r="32" spans="1:11" s="59" customFormat="1">
      <c r="A32" s="71"/>
      <c r="B32" s="7"/>
      <c r="C32" s="7"/>
      <c r="D32" s="62"/>
      <c r="E32" s="62"/>
      <c r="F32" s="62" t="str">
        <f t="shared" si="1"/>
        <v/>
      </c>
      <c r="G32" s="62" t="str">
        <f>IF(F32&lt;&gt;"",IF($G$4="Recurso",IF(LEFT($G$5,1)="M",VLOOKUP($G$5,'Definición técnica de imagenes'!$A$3:$G$17,5,FALSE),IF($G$5="F1",'Definición técnica de imagenes'!$E$15,'Definición técnica de imagenes'!$F$13)),'Definición técnica de imagenes'!$E$16),"")</f>
        <v/>
      </c>
      <c r="H32" s="62" t="str">
        <f t="shared" si="2"/>
        <v/>
      </c>
      <c r="I32" s="62" t="str">
        <f>IF(OR(B32&lt;&gt;"",J32&lt;&gt;""),IF($G$4="Recurso",IF(LEFT($G$5,1)="M",IF(VLOOKUP($G$5,'Definición técnica de imagenes'!$A$3:$G$17,6,FALSE)=0,"",VLOOKUP($G$5,'Definición técnica de imagenes'!$A$3:$G$17,6,FALSE)),IF($G$5="F1","","")),'Definición técnica de imagenes'!$F$16),"")</f>
        <v/>
      </c>
      <c r="J32" s="64"/>
      <c r="K32" s="64"/>
    </row>
    <row r="33" spans="1:11" s="59" customFormat="1">
      <c r="A33" s="71"/>
      <c r="B33" s="7"/>
      <c r="C33" s="7"/>
      <c r="D33" s="62"/>
      <c r="E33" s="62"/>
      <c r="F33" s="62" t="str">
        <f t="shared" si="1"/>
        <v/>
      </c>
      <c r="G33" s="62" t="str">
        <f>IF(F33&lt;&gt;"",IF($G$4="Recurso",IF(LEFT($G$5,1)="M",VLOOKUP($G$5,'Definición técnica de imagenes'!$A$3:$G$17,5,FALSE),IF($G$5="F1",'Definición técnica de imagenes'!$E$15,'Definición técnica de imagenes'!$F$13)),'Definición técnica de imagenes'!$E$16),"")</f>
        <v/>
      </c>
      <c r="H33" s="62" t="str">
        <f t="shared" si="2"/>
        <v/>
      </c>
      <c r="I33" s="62" t="str">
        <f>IF(OR(B33&lt;&gt;"",J33&lt;&gt;""),IF($G$4="Recurso",IF(LEFT($G$5,1)="M",IF(VLOOKUP($G$5,'Definición técnica de imagenes'!$A$3:$G$17,6,FALSE)=0,"",VLOOKUP($G$5,'Definición técnica de imagenes'!$A$3:$G$17,6,FALSE)),IF($G$5="F1","","")),'Definición técnica de imagenes'!$F$16),"")</f>
        <v/>
      </c>
      <c r="J33" s="64"/>
      <c r="K33" s="64"/>
    </row>
    <row r="34" spans="1:11" s="59" customFormat="1">
      <c r="A34" s="71"/>
      <c r="B34" s="7"/>
      <c r="C34" s="7"/>
      <c r="D34" s="62"/>
      <c r="E34" s="62"/>
      <c r="F34" s="62" t="str">
        <f t="shared" si="1"/>
        <v/>
      </c>
      <c r="G34" s="62" t="str">
        <f>IF(F34&lt;&gt;"",IF($G$4="Recurso",IF(LEFT($G$5,1)="M",VLOOKUP($G$5,'Definición técnica de imagenes'!$A$3:$G$17,5,FALSE),IF($G$5="F1",'Definición técnica de imagenes'!$E$15,'Definición técnica de imagenes'!$F$13)),'Definición técnica de imagenes'!$E$16),"")</f>
        <v/>
      </c>
      <c r="H34" s="62" t="str">
        <f t="shared" si="2"/>
        <v/>
      </c>
      <c r="I34" s="62" t="str">
        <f>IF(OR(B34&lt;&gt;"",J34&lt;&gt;""),IF($G$4="Recurso",IF(LEFT($G$5,1)="M",IF(VLOOKUP($G$5,'Definición técnica de imagenes'!$A$3:$G$17,6,FALSE)=0,"",VLOOKUP($G$5,'Definición técnica de imagenes'!$A$3:$G$17,6,FALSE)),IF($G$5="F1","","")),'Definición técnica de imagenes'!$F$16),"")</f>
        <v/>
      </c>
      <c r="J34" s="64"/>
      <c r="K34" s="64"/>
    </row>
    <row r="35" spans="1:11" s="59" customFormat="1">
      <c r="A35" s="71"/>
      <c r="B35" s="61"/>
      <c r="C35" s="61"/>
      <c r="D35" s="62"/>
      <c r="E35" s="62"/>
      <c r="F35" s="62" t="str">
        <f t="shared" si="1"/>
        <v/>
      </c>
      <c r="G35" s="62" t="str">
        <f>IF(F35&lt;&gt;"",IF($G$4="Recurso",IF(LEFT($G$5,1)="M",VLOOKUP($G$5,'Definición técnica de imagenes'!$A$3:$G$17,5,FALSE),IF($G$5="F1",'Definición técnica de imagenes'!$E$15,'Definición técnica de imagenes'!$F$13)),'Definición técnica de imagenes'!$E$16),"")</f>
        <v/>
      </c>
      <c r="H35" s="62" t="str">
        <f t="shared" si="2"/>
        <v/>
      </c>
      <c r="I35" s="62" t="str">
        <f>IF(OR(B35&lt;&gt;"",J35&lt;&gt;""),IF($G$4="Recurso",IF(LEFT($G$5,1)="M",IF(VLOOKUP($G$5,'Definición técnica de imagenes'!$A$3:$G$17,6,FALSE)=0,"",VLOOKUP($G$5,'Definición técnica de imagenes'!$A$3:$G$17,6,FALSE)),IF($G$5="F1","","")),'Definición técnica de imagenes'!$F$16),"")</f>
        <v/>
      </c>
      <c r="J35" s="62"/>
      <c r="K35" s="45"/>
    </row>
    <row r="36" spans="1:11" s="59" customFormat="1">
      <c r="A36" s="71"/>
      <c r="B36" s="6"/>
      <c r="C36" s="6"/>
      <c r="D36" s="62"/>
      <c r="E36" s="62"/>
      <c r="F36" s="62" t="str">
        <f t="shared" si="1"/>
        <v/>
      </c>
      <c r="G36" s="62" t="str">
        <f>IF(F36&lt;&gt;"",IF($G$4="Recurso",IF(LEFT($G$5,1)="M",VLOOKUP($G$5,'Definición técnica de imagenes'!$A$3:$G$17,5,FALSE),IF($G$5="F1",'Definición técnica de imagenes'!$E$15,'Definición técnica de imagenes'!$F$13)),'Definición técnica de imagenes'!$E$16),"")</f>
        <v/>
      </c>
      <c r="H36" s="62" t="str">
        <f t="shared" si="2"/>
        <v/>
      </c>
      <c r="I36" s="62" t="str">
        <f>IF(OR(B36&lt;&gt;"",J36&lt;&gt;""),IF($G$4="Recurso",IF(LEFT($G$5,1)="M",IF(VLOOKUP($G$5,'Definición técnica de imagenes'!$A$3:$G$17,6,FALSE)=0,"",VLOOKUP($G$5,'Definición técnica de imagenes'!$A$3:$G$17,6,FALSE)),IF($G$5="F1","","")),'Definición técnica de imagenes'!$F$16),"")</f>
        <v/>
      </c>
      <c r="J36" s="62"/>
      <c r="K36" s="45"/>
    </row>
    <row r="37" spans="1:11" s="59" customFormat="1">
      <c r="A37" s="71"/>
      <c r="B37" s="61"/>
      <c r="C37" s="61"/>
      <c r="D37" s="62"/>
      <c r="E37" s="62"/>
      <c r="F37" s="62" t="str">
        <f t="shared" si="1"/>
        <v/>
      </c>
      <c r="G37" s="62" t="str">
        <f>IF(F37&lt;&gt;"",IF($G$4="Recurso",IF(LEFT($G$5,1)="M",VLOOKUP($G$5,'Definición técnica de imagenes'!$A$3:$G$17,5,FALSE),IF($G$5="F1",'Definición técnica de imagenes'!$E$15,'Definición técnica de imagenes'!$F$13)),'Definición técnica de imagenes'!$E$16),"")</f>
        <v/>
      </c>
      <c r="H37" s="62" t="str">
        <f t="shared" si="2"/>
        <v/>
      </c>
      <c r="I37" s="62" t="str">
        <f>IF(OR(B37&lt;&gt;"",J37&lt;&gt;""),IF($G$4="Recurso",IF(LEFT($G$5,1)="M",IF(VLOOKUP($G$5,'Definición técnica de imagenes'!$A$3:$G$17,6,FALSE)=0,"",VLOOKUP($G$5,'Definición técnica de imagenes'!$A$3:$G$17,6,FALSE)),IF($G$5="F1","","")),'Definición técnica de imagenes'!$F$16),"")</f>
        <v/>
      </c>
      <c r="J37" s="4"/>
      <c r="K37" s="45"/>
    </row>
    <row r="38" spans="1:11" s="59" customFormat="1">
      <c r="A38" s="71"/>
      <c r="B38" s="7"/>
      <c r="C38" s="7"/>
      <c r="D38" s="62"/>
      <c r="E38" s="62"/>
      <c r="F38" s="62" t="str">
        <f t="shared" si="1"/>
        <v/>
      </c>
      <c r="G38" s="62" t="str">
        <f>IF(F38&lt;&gt;"",IF($G$4="Recurso",IF(LEFT($G$5,1)="M",VLOOKUP($G$5,'Definición técnica de imagenes'!$A$3:$G$17,5,FALSE),IF($G$5="F1",'Definición técnica de imagenes'!$E$15,'Definición técnica de imagenes'!$F$13)),'Definición técnica de imagenes'!$E$16),"")</f>
        <v/>
      </c>
      <c r="H38" s="62" t="str">
        <f t="shared" si="2"/>
        <v/>
      </c>
      <c r="I38" s="62" t="str">
        <f>IF(OR(B38&lt;&gt;"",J38&lt;&gt;""),IF($G$4="Recurso",IF(LEFT($G$5,1)="M",IF(VLOOKUP($G$5,'Definición técnica de imagenes'!$A$3:$G$17,6,FALSE)=0,"",VLOOKUP($G$5,'Definición técnica de imagenes'!$A$3:$G$17,6,FALSE)),IF($G$5="F1","","")),'Definición técnica de imagenes'!$F$16),"")</f>
        <v/>
      </c>
      <c r="J38" s="64"/>
      <c r="K38" s="45"/>
    </row>
    <row r="39" spans="1:11" s="59" customFormat="1">
      <c r="A39" s="71"/>
      <c r="B39" s="61"/>
      <c r="C39" s="61"/>
      <c r="D39" s="62"/>
      <c r="E39" s="62"/>
      <c r="F39" s="62" t="str">
        <f t="shared" si="1"/>
        <v/>
      </c>
      <c r="G39" s="62" t="str">
        <f>IF(F39&lt;&gt;"",IF($G$4="Recurso",IF(LEFT($G$5,1)="M",VLOOKUP($G$5,'Definición técnica de imagenes'!$A$3:$G$17,5,FALSE),IF($G$5="F1",'Definición técnica de imagenes'!$E$15,'Definición técnica de imagenes'!$F$13)),'Definición técnica de imagenes'!$E$16),"")</f>
        <v/>
      </c>
      <c r="H39" s="62" t="str">
        <f t="shared" si="2"/>
        <v/>
      </c>
      <c r="I39" s="62" t="str">
        <f>IF(OR(B39&lt;&gt;"",J39&lt;&gt;""),IF($G$4="Recurso",IF(LEFT($G$5,1)="M",IF(VLOOKUP($G$5,'Definición técnica de imagenes'!$A$3:$G$17,6,FALSE)=0,"",VLOOKUP($G$5,'Definición técnica de imagenes'!$A$3:$G$17,6,FALSE)),IF($G$5="F1","","")),'Definición técnica de imagenes'!$F$16),"")</f>
        <v/>
      </c>
      <c r="J39" s="62"/>
      <c r="K39" s="45"/>
    </row>
    <row r="40" spans="1:11" s="59" customFormat="1">
      <c r="A40" s="71"/>
      <c r="B40" s="61"/>
      <c r="C40" s="61"/>
      <c r="D40" s="62"/>
      <c r="E40" s="62"/>
      <c r="F40" s="62" t="str">
        <f t="shared" si="1"/>
        <v/>
      </c>
      <c r="G40" s="62" t="str">
        <f>IF(F40&lt;&gt;"",IF($G$4="Recurso",IF(LEFT($G$5,1)="M",VLOOKUP($G$5,'Definición técnica de imagenes'!$A$3:$G$17,5,FALSE),IF($G$5="F1",'Definición técnica de imagenes'!$E$15,'Definición técnica de imagenes'!$F$13)),'Definición técnica de imagenes'!$E$16),"")</f>
        <v/>
      </c>
      <c r="H40" s="62" t="str">
        <f t="shared" si="2"/>
        <v/>
      </c>
      <c r="I40" s="62" t="str">
        <f>IF(OR(B40&lt;&gt;"",J40&lt;&gt;""),IF($G$4="Recurso",IF(LEFT($G$5,1)="M",IF(VLOOKUP($G$5,'Definición técnica de imagenes'!$A$3:$G$17,6,FALSE)=0,"",VLOOKUP($G$5,'Definición técnica de imagenes'!$A$3:$G$17,6,FALSE)),IF($G$5="F1","","")),'Definición técnica de imagenes'!$F$16),"")</f>
        <v/>
      </c>
      <c r="J40" s="62"/>
      <c r="K40" s="45"/>
    </row>
    <row r="41" spans="1:11" s="59" customFormat="1">
      <c r="A41" s="71"/>
      <c r="B41" s="61"/>
      <c r="C41" s="61"/>
      <c r="D41" s="62"/>
      <c r="E41" s="62"/>
      <c r="F41" s="62" t="str">
        <f t="shared" si="1"/>
        <v/>
      </c>
      <c r="G41" s="62" t="str">
        <f>IF(F41&lt;&gt;"",IF($G$4="Recurso",IF(LEFT($G$5,1)="M",VLOOKUP($G$5,'Definición técnica de imagenes'!$A$3:$G$17,5,FALSE),IF($G$5="F1",'Definición técnica de imagenes'!$E$15,'Definición técnica de imagenes'!$F$13)),'Definición técnica de imagenes'!$E$16),"")</f>
        <v/>
      </c>
      <c r="H41" s="62" t="str">
        <f t="shared" si="2"/>
        <v/>
      </c>
      <c r="I41" s="62" t="str">
        <f>IF(OR(B41&lt;&gt;"",J41&lt;&gt;""),IF($G$4="Recurso",IF(LEFT($G$5,1)="M",IF(VLOOKUP($G$5,'Definición técnica de imagenes'!$A$3:$G$17,6,FALSE)=0,"",VLOOKUP($G$5,'Definición técnica de imagenes'!$A$3:$G$17,6,FALSE)),IF($G$5="F1","","")),'Definición técnica de imagenes'!$F$16),"")</f>
        <v/>
      </c>
      <c r="J41" s="62"/>
      <c r="K41" s="45"/>
    </row>
    <row r="42" spans="1:11" s="59" customFormat="1">
      <c r="A42" s="71"/>
      <c r="B42" s="61"/>
      <c r="C42" s="61"/>
      <c r="D42" s="62"/>
      <c r="E42" s="62"/>
      <c r="F42" s="62" t="str">
        <f t="shared" si="1"/>
        <v/>
      </c>
      <c r="G42" s="62" t="str">
        <f>IF(F42&lt;&gt;"",IF($G$4="Recurso",IF(LEFT($G$5,1)="M",VLOOKUP($G$5,'Definición técnica de imagenes'!$A$3:$G$17,5,FALSE),IF($G$5="F1",'Definición técnica de imagenes'!$E$15,'Definición técnica de imagenes'!$F$13)),'Definición técnica de imagenes'!$E$16),"")</f>
        <v/>
      </c>
      <c r="H42" s="62" t="str">
        <f t="shared" si="2"/>
        <v/>
      </c>
      <c r="I42" s="62" t="str">
        <f>IF(OR(B42&lt;&gt;"",J42&lt;&gt;""),IF($G$4="Recurso",IF(LEFT($G$5,1)="M",IF(VLOOKUP($G$5,'Definición técnica de imagenes'!$A$3:$G$17,6,FALSE)=0,"",VLOOKUP($G$5,'Definición técnica de imagenes'!$A$3:$G$17,6,FALSE)),IF($G$5="F1","","")),'Definición técnica de imagenes'!$F$16),"")</f>
        <v/>
      </c>
      <c r="J42" s="62"/>
      <c r="K42" s="45"/>
    </row>
    <row r="43" spans="1:11" s="59" customFormat="1">
      <c r="A43" s="71"/>
      <c r="B43" s="61"/>
      <c r="C43" s="61"/>
      <c r="D43" s="62"/>
      <c r="E43" s="62"/>
      <c r="F43" s="62" t="str">
        <f t="shared" si="1"/>
        <v/>
      </c>
      <c r="G43" s="62" t="str">
        <f>IF(F43&lt;&gt;"",IF($G$4="Recurso",IF(LEFT($G$5,1)="M",VLOOKUP($G$5,'Definición técnica de imagenes'!$A$3:$G$17,5,FALSE),IF($G$5="F1",'Definición técnica de imagenes'!$E$15,'Definición técnica de imagenes'!$F$13)),'Definición técnica de imagenes'!$E$16),"")</f>
        <v/>
      </c>
      <c r="H43" s="62" t="str">
        <f t="shared" si="2"/>
        <v/>
      </c>
      <c r="I43" s="62" t="str">
        <f>IF(OR(B43&lt;&gt;"",J43&lt;&gt;""),IF($G$4="Recurso",IF(LEFT($G$5,1)="M",IF(VLOOKUP($G$5,'Definición técnica de imagenes'!$A$3:$G$17,6,FALSE)=0,"",VLOOKUP($G$5,'Definición técnica de imagenes'!$A$3:$G$17,6,FALSE)),IF($G$5="F1","","")),'Definición técnica de imagenes'!$F$16),"")</f>
        <v/>
      </c>
      <c r="J43" s="62"/>
      <c r="K43" s="45"/>
    </row>
    <row r="44" spans="1:11" s="59" customFormat="1">
      <c r="A44" s="71"/>
      <c r="B44" s="61"/>
      <c r="C44" s="61"/>
      <c r="D44" s="62"/>
      <c r="E44" s="62"/>
      <c r="F44" s="62" t="str">
        <f t="shared" si="1"/>
        <v/>
      </c>
      <c r="G44" s="62" t="str">
        <f>IF(F44&lt;&gt;"",IF($G$4="Recurso",IF(LEFT($G$5,1)="M",VLOOKUP($G$5,'Definición técnica de imagenes'!$A$3:$G$17,5,FALSE),IF($G$5="F1",'Definición técnica de imagenes'!$E$15,'Definición técnica de imagenes'!$F$13)),'Definición técnica de imagenes'!$E$16),"")</f>
        <v/>
      </c>
      <c r="H44" s="62" t="str">
        <f t="shared" si="2"/>
        <v/>
      </c>
      <c r="I44" s="62" t="str">
        <f>IF(OR(B44&lt;&gt;"",J44&lt;&gt;""),IF($G$4="Recurso",IF(LEFT($G$5,1)="M",IF(VLOOKUP($G$5,'Definición técnica de imagenes'!$A$3:$G$17,6,FALSE)=0,"",VLOOKUP($G$5,'Definición técnica de imagenes'!$A$3:$G$17,6,FALSE)),IF($G$5="F1","","")),'Definición técnica de imagenes'!$F$16),"")</f>
        <v/>
      </c>
      <c r="J44" s="62"/>
      <c r="K44" s="45"/>
    </row>
    <row r="45" spans="1:11" s="59" customFormat="1">
      <c r="A45" s="71"/>
      <c r="B45" s="61"/>
      <c r="C45" s="61"/>
      <c r="D45" s="62"/>
      <c r="E45" s="62"/>
      <c r="F45" s="62" t="str">
        <f t="shared" si="1"/>
        <v/>
      </c>
      <c r="G45" s="62" t="str">
        <f>IF(F45&lt;&gt;"",IF($G$4="Recurso",IF(LEFT($G$5,1)="M",VLOOKUP($G$5,'Definición técnica de imagenes'!$A$3:$G$17,5,FALSE),IF($G$5="F1",'Definición técnica de imagenes'!$E$15,'Definición técnica de imagenes'!$F$13)),'Definición técnica de imagenes'!$E$16),"")</f>
        <v/>
      </c>
      <c r="H45" s="62" t="str">
        <f t="shared" si="2"/>
        <v/>
      </c>
      <c r="I45" s="62" t="str">
        <f>IF(OR(B45&lt;&gt;"",J45&lt;&gt;""),IF($G$4="Recurso",IF(LEFT($G$5,1)="M",IF(VLOOKUP($G$5,'Definición técnica de imagenes'!$A$3:$G$17,6,FALSE)=0,"",VLOOKUP($G$5,'Definición técnica de imagenes'!$A$3:$G$17,6,FALSE)),IF($G$5="F1","","")),'Definición técnica de imagenes'!$F$16),"")</f>
        <v/>
      </c>
      <c r="J45" s="62"/>
      <c r="K45" s="45"/>
    </row>
    <row r="46" spans="1:11" s="59" customFormat="1">
      <c r="A46" s="71"/>
      <c r="B46" s="61"/>
      <c r="C46" s="61"/>
      <c r="D46" s="62"/>
      <c r="E46" s="62"/>
      <c r="F46" s="62" t="str">
        <f t="shared" si="1"/>
        <v/>
      </c>
      <c r="G46" s="62" t="str">
        <f>IF(F46&lt;&gt;"",IF($G$4="Recurso",IF(LEFT($G$5,1)="M",VLOOKUP($G$5,'Definición técnica de imagenes'!$A$3:$G$17,5,FALSE),IF($G$5="F1",'Definición técnica de imagenes'!$E$15,'Definición técnica de imagenes'!$F$13)),'Definición técnica de imagenes'!$E$16),"")</f>
        <v/>
      </c>
      <c r="H46" s="62" t="str">
        <f t="shared" si="2"/>
        <v/>
      </c>
      <c r="I46" s="62" t="str">
        <f>IF(OR(B46&lt;&gt;"",J46&lt;&gt;""),IF($G$4="Recurso",IF(LEFT($G$5,1)="M",IF(VLOOKUP($G$5,'Definición técnica de imagenes'!$A$3:$G$17,6,FALSE)=0,"",VLOOKUP($G$5,'Definición técnica de imagenes'!$A$3:$G$17,6,FALSE)),IF($G$5="F1","","")),'Definición técnica de imagenes'!$F$16),"")</f>
        <v/>
      </c>
      <c r="J46" s="62"/>
      <c r="K46" s="45"/>
    </row>
    <row r="47" spans="1:11" s="59" customFormat="1">
      <c r="A47" s="71"/>
      <c r="B47" s="61"/>
      <c r="C47" s="61"/>
      <c r="D47" s="62"/>
      <c r="E47" s="62"/>
      <c r="F47" s="62" t="str">
        <f t="shared" si="1"/>
        <v/>
      </c>
      <c r="G47" s="62" t="str">
        <f>IF(F47&lt;&gt;"",IF($G$4="Recurso",IF(LEFT($G$5,1)="M",VLOOKUP($G$5,'Definición técnica de imagenes'!$A$3:$G$17,5,FALSE),IF($G$5="F1",'Definición técnica de imagenes'!$E$15,'Definición técnica de imagenes'!$F$13)),'Definición técnica de imagenes'!$E$16),"")</f>
        <v/>
      </c>
      <c r="H47" s="62" t="str">
        <f t="shared" si="2"/>
        <v/>
      </c>
      <c r="I47" s="62" t="str">
        <f>IF(OR(B47&lt;&gt;"",J47&lt;&gt;""),IF($G$4="Recurso",IF(LEFT($G$5,1)="M",IF(VLOOKUP($G$5,'Definición técnica de imagenes'!$A$3:$G$17,6,FALSE)=0,"",VLOOKUP($G$5,'Definición técnica de imagenes'!$A$3:$G$17,6,FALSE)),IF($G$5="F1","","")),'Definición técnica de imagenes'!$F$16),"")</f>
        <v/>
      </c>
      <c r="J47" s="62"/>
      <c r="K47" s="45"/>
    </row>
    <row r="48" spans="1:11" s="59" customFormat="1">
      <c r="A48" s="71"/>
      <c r="B48" s="61"/>
      <c r="C48" s="61"/>
      <c r="D48" s="62"/>
      <c r="E48" s="62"/>
      <c r="F48" s="62" t="str">
        <f t="shared" si="1"/>
        <v/>
      </c>
      <c r="G48" s="62" t="str">
        <f>IF(F48&lt;&gt;"",IF($G$4="Recurso",IF(LEFT($G$5,1)="M",VLOOKUP($G$5,'Definición técnica de imagenes'!$A$3:$G$17,5,FALSE),IF($G$5="F1",'Definición técnica de imagenes'!$E$15,'Definición técnica de imagenes'!$F$13)),'Definición técnica de imagenes'!$E$16),"")</f>
        <v/>
      </c>
      <c r="H48" s="62" t="str">
        <f t="shared" si="2"/>
        <v/>
      </c>
      <c r="I48" s="62" t="str">
        <f>IF(OR(B48&lt;&gt;"",J48&lt;&gt;""),IF($G$4="Recurso",IF(LEFT($G$5,1)="M",IF(VLOOKUP($G$5,'Definición técnica de imagenes'!$A$3:$G$17,6,FALSE)=0,"",VLOOKUP($G$5,'Definición técnica de imagenes'!$A$3:$G$17,6,FALSE)),IF($G$5="F1","","")),'Definición técnica de imagenes'!$F$16),"")</f>
        <v/>
      </c>
      <c r="J48" s="62"/>
      <c r="K48" s="45"/>
    </row>
    <row r="49" spans="1:11" s="59" customFormat="1">
      <c r="A49" s="71"/>
      <c r="B49" s="61"/>
      <c r="C49" s="61"/>
      <c r="D49" s="62"/>
      <c r="E49" s="62"/>
      <c r="F49" s="62" t="str">
        <f t="shared" si="1"/>
        <v/>
      </c>
      <c r="G49" s="62" t="str">
        <f>IF(F49&lt;&gt;"",IF($G$4="Recurso",IF(LEFT($G$5,1)="M",VLOOKUP($G$5,'Definición técnica de imagenes'!$A$3:$G$17,5,FALSE),IF($G$5="F1",'Definición técnica de imagenes'!$E$15,'Definición técnica de imagenes'!$F$13)),'Definición técnica de imagenes'!$E$16),"")</f>
        <v/>
      </c>
      <c r="H49" s="62" t="str">
        <f t="shared" si="2"/>
        <v/>
      </c>
      <c r="I49" s="62" t="str">
        <f>IF(OR(B49&lt;&gt;"",J49&lt;&gt;""),IF($G$4="Recurso",IF(LEFT($G$5,1)="M",IF(VLOOKUP($G$5,'Definición técnica de imagenes'!$A$3:$G$17,6,FALSE)=0,"",VLOOKUP($G$5,'Definición técnica de imagenes'!$A$3:$G$17,6,FALSE)),IF($G$5="F1","","")),'Definición técnica de imagenes'!$F$16),"")</f>
        <v/>
      </c>
      <c r="J49" s="62"/>
      <c r="K49" s="45"/>
    </row>
    <row r="50" spans="1:11" s="59" customFormat="1">
      <c r="A50" s="71"/>
      <c r="B50" s="61"/>
      <c r="C50" s="61"/>
      <c r="D50" s="62"/>
      <c r="E50" s="62"/>
      <c r="F50" s="62" t="str">
        <f t="shared" si="1"/>
        <v/>
      </c>
      <c r="G50" s="62" t="str">
        <f>IF(F50&lt;&gt;"",IF($G$4="Recurso",IF(LEFT($G$5,1)="M",VLOOKUP($G$5,'Definición técnica de imagenes'!$A$3:$G$17,5,FALSE),IF($G$5="F1",'Definición técnica de imagenes'!$E$15,'Definición técnica de imagenes'!$F$13)),'Definición técnica de imagenes'!$E$16),"")</f>
        <v/>
      </c>
      <c r="H50" s="62" t="str">
        <f t="shared" si="2"/>
        <v/>
      </c>
      <c r="I50" s="62" t="str">
        <f>IF(OR(B50&lt;&gt;"",J50&lt;&gt;""),IF($G$4="Recurso",IF(LEFT($G$5,1)="M",IF(VLOOKUP($G$5,'Definición técnica de imagenes'!$A$3:$G$17,6,FALSE)=0,"",VLOOKUP($G$5,'Definición técnica de imagenes'!$A$3:$G$17,6,FALSE)),IF($G$5="F1","","")),'Definición técnica de imagenes'!$F$16),"")</f>
        <v/>
      </c>
      <c r="J50" s="62"/>
      <c r="K50" s="45"/>
    </row>
    <row r="51" spans="1:11" s="59" customFormat="1">
      <c r="A51" s="71"/>
      <c r="B51" s="61"/>
      <c r="C51" s="61"/>
      <c r="D51" s="62"/>
      <c r="E51" s="62"/>
      <c r="F51" s="62" t="str">
        <f t="shared" si="1"/>
        <v/>
      </c>
      <c r="G51" s="62" t="str">
        <f>IF(F51&lt;&gt;"",IF($G$4="Recurso",IF(LEFT($G$5,1)="M",VLOOKUP($G$5,'Definición técnica de imagenes'!$A$3:$G$17,5,FALSE),IF($G$5="F1",'Definición técnica de imagenes'!$E$15,'Definición técnica de imagenes'!$F$13)),'Definición técnica de imagenes'!$E$16),"")</f>
        <v/>
      </c>
      <c r="H51" s="62" t="str">
        <f t="shared" si="2"/>
        <v/>
      </c>
      <c r="I51" s="62" t="str">
        <f>IF(OR(B51&lt;&gt;"",J51&lt;&gt;""),IF($G$4="Recurso",IF(LEFT($G$5,1)="M",IF(VLOOKUP($G$5,'Definición técnica de imagenes'!$A$3:$G$17,6,FALSE)=0,"",VLOOKUP($G$5,'Definición técnica de imagenes'!$A$3:$G$17,6,FALSE)),IF($G$5="F1","","")),'Definición técnica de imagenes'!$F$16),"")</f>
        <v/>
      </c>
      <c r="J51" s="62"/>
      <c r="K51" s="45"/>
    </row>
    <row r="52" spans="1:11" s="59" customFormat="1">
      <c r="A52" s="71"/>
      <c r="B52" s="61"/>
      <c r="C52" s="61"/>
      <c r="D52" s="62"/>
      <c r="E52" s="62"/>
      <c r="F52" s="62" t="str">
        <f t="shared" si="1"/>
        <v/>
      </c>
      <c r="G52" s="62" t="str">
        <f>IF(F52&lt;&gt;"",IF($G$4="Recurso",IF(LEFT($G$5,1)="M",VLOOKUP($G$5,'Definición técnica de imagenes'!$A$3:$G$17,5,FALSE),IF($G$5="F1",'Definición técnica de imagenes'!$E$15,'Definición técnica de imagenes'!$F$13)),'Definición técnica de imagenes'!$E$16),"")</f>
        <v/>
      </c>
      <c r="H52" s="62" t="str">
        <f t="shared" si="2"/>
        <v/>
      </c>
      <c r="I52" s="62" t="str">
        <f>IF(OR(B52&lt;&gt;"",J52&lt;&gt;""),IF($G$4="Recurso",IF(LEFT($G$5,1)="M",IF(VLOOKUP($G$5,'Definición técnica de imagenes'!$A$3:$G$17,6,FALSE)=0,"",VLOOKUP($G$5,'Definición técnica de imagenes'!$A$3:$G$17,6,FALSE)),IF($G$5="F1","","")),'Definición técnica de imagenes'!$F$16),"")</f>
        <v/>
      </c>
      <c r="J52" s="62"/>
      <c r="K52" s="45"/>
    </row>
    <row r="53" spans="1:11" s="59" customFormat="1">
      <c r="A53" s="71"/>
      <c r="B53" s="61"/>
      <c r="C53" s="61"/>
      <c r="D53" s="62"/>
      <c r="E53" s="62"/>
      <c r="F53" s="62" t="str">
        <f t="shared" si="1"/>
        <v/>
      </c>
      <c r="G53" s="62" t="str">
        <f>IF(F53&lt;&gt;"",IF($G$4="Recurso",IF(LEFT($G$5,1)="M",VLOOKUP($G$5,'Definición técnica de imagenes'!$A$3:$G$17,5,FALSE),IF($G$5="F1",'Definición técnica de imagenes'!$E$15,'Definición técnica de imagenes'!$F$13)),'Definición técnica de imagenes'!$E$16),"")</f>
        <v/>
      </c>
      <c r="H53" s="62" t="str">
        <f t="shared" si="2"/>
        <v/>
      </c>
      <c r="I53" s="62" t="str">
        <f>IF(OR(B53&lt;&gt;"",J53&lt;&gt;""),IF($G$4="Recurso",IF(LEFT($G$5,1)="M",IF(VLOOKUP($G$5,'Definición técnica de imagenes'!$A$3:$G$17,6,FALSE)=0,"",VLOOKUP($G$5,'Definición técnica de imagenes'!$A$3:$G$17,6,FALSE)),IF($G$5="F1","","")),'Definición técnica de imagenes'!$F$16),"")</f>
        <v/>
      </c>
      <c r="J53" s="62"/>
      <c r="K53" s="45"/>
    </row>
    <row r="54" spans="1:11" s="59" customFormat="1">
      <c r="A54" s="71"/>
      <c r="B54" s="61"/>
      <c r="C54" s="61"/>
      <c r="D54" s="62"/>
      <c r="E54" s="62"/>
      <c r="F54" s="62" t="str">
        <f t="shared" si="1"/>
        <v/>
      </c>
      <c r="G54" s="62" t="str">
        <f>IF(F54&lt;&gt;"",IF($G$4="Recurso",IF(LEFT($G$5,1)="M",VLOOKUP($G$5,'Definición técnica de imagenes'!$A$3:$G$17,5,FALSE),IF($G$5="F1",'Definición técnica de imagenes'!$E$15,'Definición técnica de imagenes'!$F$13)),'Definición técnica de imagenes'!$E$16),"")</f>
        <v/>
      </c>
      <c r="H54" s="62" t="str">
        <f t="shared" si="2"/>
        <v/>
      </c>
      <c r="I54" s="62" t="str">
        <f>IF(OR(B54&lt;&gt;"",J54&lt;&gt;""),IF($G$4="Recurso",IF(LEFT($G$5,1)="M",IF(VLOOKUP($G$5,'Definición técnica de imagenes'!$A$3:$G$17,6,FALSE)=0,"",VLOOKUP($G$5,'Definición técnica de imagenes'!$A$3:$G$17,6,FALSE)),IF($G$5="F1","","")),'Definición técnica de imagenes'!$F$16),"")</f>
        <v/>
      </c>
      <c r="J54" s="62"/>
      <c r="K54" s="45"/>
    </row>
    <row r="55" spans="1:11" s="59" customFormat="1">
      <c r="A55" s="71"/>
      <c r="B55" s="61"/>
      <c r="C55" s="61"/>
      <c r="D55" s="62"/>
      <c r="E55" s="62"/>
      <c r="F55" s="62" t="str">
        <f t="shared" si="1"/>
        <v/>
      </c>
      <c r="G55" s="62" t="str">
        <f>IF(F55&lt;&gt;"",IF($G$4="Recurso",IF(LEFT($G$5,1)="M",VLOOKUP($G$5,'Definición técnica de imagenes'!$A$3:$G$17,5,FALSE),IF($G$5="F1",'Definición técnica de imagenes'!$E$15,'Definición técnica de imagenes'!$F$13)),'Definición técnica de imagenes'!$E$16),"")</f>
        <v/>
      </c>
      <c r="H55" s="62" t="str">
        <f t="shared" si="2"/>
        <v/>
      </c>
      <c r="I55" s="62" t="str">
        <f>IF(OR(B55&lt;&gt;"",J55&lt;&gt;""),IF($G$4="Recurso",IF(LEFT($G$5,1)="M",IF(VLOOKUP($G$5,'Definición técnica de imagenes'!$A$3:$G$17,6,FALSE)=0,"",VLOOKUP($G$5,'Definición técnica de imagenes'!$A$3:$G$17,6,FALSE)),IF($G$5="F1","","")),'Definición técnica de imagenes'!$F$16),"")</f>
        <v/>
      </c>
      <c r="J55" s="62"/>
      <c r="K55" s="45"/>
    </row>
    <row r="56" spans="1:11" s="59" customFormat="1">
      <c r="A56" s="71"/>
      <c r="B56" s="61"/>
      <c r="C56" s="61"/>
      <c r="D56" s="62"/>
      <c r="E56" s="62"/>
      <c r="F56" s="62" t="str">
        <f t="shared" si="1"/>
        <v/>
      </c>
      <c r="G56" s="62" t="str">
        <f>IF(F56&lt;&gt;"",IF($G$4="Recurso",IF(LEFT($G$5,1)="M",VLOOKUP($G$5,'Definición técnica de imagenes'!$A$3:$G$17,5,FALSE),IF($G$5="F1",'Definición técnica de imagenes'!$E$15,'Definición técnica de imagenes'!$F$13)),'Definición técnica de imagenes'!$E$16),"")</f>
        <v/>
      </c>
      <c r="H56" s="62" t="str">
        <f t="shared" si="2"/>
        <v/>
      </c>
      <c r="I56" s="62" t="str">
        <f>IF(OR(B56&lt;&gt;"",J56&lt;&gt;""),IF($G$4="Recurso",IF(LEFT($G$5,1)="M",IF(VLOOKUP($G$5,'Definición técnica de imagenes'!$A$3:$G$17,6,FALSE)=0,"",VLOOKUP($G$5,'Definición técnica de imagenes'!$A$3:$G$17,6,FALSE)),IF($G$5="F1","","")),'Definición técnica de imagenes'!$F$16),"")</f>
        <v/>
      </c>
      <c r="J56" s="62"/>
      <c r="K56" s="45"/>
    </row>
    <row r="57" spans="1:11" s="59" customFormat="1">
      <c r="A57" s="71"/>
      <c r="B57" s="61"/>
      <c r="C57" s="61"/>
      <c r="D57" s="62"/>
      <c r="E57" s="62"/>
      <c r="F57" s="62" t="str">
        <f t="shared" si="1"/>
        <v/>
      </c>
      <c r="G57" s="62" t="str">
        <f>IF(F57&lt;&gt;"",IF($G$4="Recurso",IF(LEFT($G$5,1)="M",VLOOKUP($G$5,'Definición técnica de imagenes'!$A$3:$G$17,5,FALSE),IF($G$5="F1",'Definición técnica de imagenes'!$E$15,'Definición técnica de imagenes'!$F$13)),'Definición técnica de imagenes'!$E$16),"")</f>
        <v/>
      </c>
      <c r="H57" s="62" t="str">
        <f t="shared" si="2"/>
        <v/>
      </c>
      <c r="I57" s="62" t="str">
        <f>IF(OR(B57&lt;&gt;"",J57&lt;&gt;""),IF($G$4="Recurso",IF(LEFT($G$5,1)="M",IF(VLOOKUP($G$5,'Definición técnica de imagenes'!$A$3:$G$17,6,FALSE)=0,"",VLOOKUP($G$5,'Definición técnica de imagenes'!$A$3:$G$17,6,FALSE)),IF($G$5="F1","","")),'Definición técnica de imagenes'!$F$16),"")</f>
        <v/>
      </c>
      <c r="J57" s="62"/>
      <c r="K57" s="45"/>
    </row>
    <row r="58" spans="1:11" s="59" customFormat="1">
      <c r="A58" s="71"/>
      <c r="B58" s="61"/>
      <c r="C58" s="61"/>
      <c r="D58" s="62"/>
      <c r="E58" s="62"/>
      <c r="F58" s="62" t="str">
        <f t="shared" si="1"/>
        <v/>
      </c>
      <c r="G58" s="62" t="str">
        <f>IF(F58&lt;&gt;"",IF($G$4="Recurso",IF(LEFT($G$5,1)="M",VLOOKUP($G$5,'Definición técnica de imagenes'!$A$3:$G$17,5,FALSE),IF($G$5="F1",'Definición técnica de imagenes'!$E$15,'Definición técnica de imagenes'!$F$13)),'Definición técnica de imagenes'!$E$16),"")</f>
        <v/>
      </c>
      <c r="H58" s="62" t="str">
        <f t="shared" si="2"/>
        <v/>
      </c>
      <c r="I58" s="62" t="str">
        <f>IF(OR(B58&lt;&gt;"",J58&lt;&gt;""),IF($G$4="Recurso",IF(LEFT($G$5,1)="M",IF(VLOOKUP($G$5,'Definición técnica de imagenes'!$A$3:$G$17,6,FALSE)=0,"",VLOOKUP($G$5,'Definición técnica de imagenes'!$A$3:$G$17,6,FALSE)),IF($G$5="F1","","")),'Definición técnica de imagenes'!$F$16),"")</f>
        <v/>
      </c>
      <c r="J58" s="62"/>
      <c r="K58" s="45"/>
    </row>
    <row r="59" spans="1:11" s="59" customFormat="1">
      <c r="A59" s="71"/>
      <c r="B59" s="61"/>
      <c r="C59" s="61"/>
      <c r="D59" s="62"/>
      <c r="E59" s="62"/>
      <c r="F59" s="62" t="str">
        <f t="shared" si="1"/>
        <v/>
      </c>
      <c r="G59" s="62" t="str">
        <f>IF(F59&lt;&gt;"",IF($G$4="Recurso",IF(LEFT($G$5,1)="M",VLOOKUP($G$5,'Definición técnica de imagenes'!$A$3:$G$17,5,FALSE),IF($G$5="F1",'Definición técnica de imagenes'!$E$15,'Definición técnica de imagenes'!$F$13)),'Definición técnica de imagenes'!$E$16),"")</f>
        <v/>
      </c>
      <c r="H59" s="62" t="str">
        <f t="shared" si="2"/>
        <v/>
      </c>
      <c r="I59" s="62" t="str">
        <f>IF(OR(B59&lt;&gt;"",J59&lt;&gt;""),IF($G$4="Recurso",IF(LEFT($G$5,1)="M",IF(VLOOKUP($G$5,'Definición técnica de imagenes'!$A$3:$G$17,6,FALSE)=0,"",VLOOKUP($G$5,'Definición técnica de imagenes'!$A$3:$G$17,6,FALSE)),IF($G$5="F1","","")),'Definición técnica de imagenes'!$F$16),"")</f>
        <v/>
      </c>
      <c r="J59" s="62"/>
      <c r="K59" s="45"/>
    </row>
    <row r="60" spans="1:11" s="59" customFormat="1">
      <c r="A60" s="71"/>
      <c r="B60" s="61"/>
      <c r="C60" s="61"/>
      <c r="D60" s="62"/>
      <c r="E60" s="62"/>
      <c r="F60" s="62" t="str">
        <f t="shared" si="1"/>
        <v/>
      </c>
      <c r="G60" s="62" t="str">
        <f>IF(F60&lt;&gt;"",IF($G$4="Recurso",IF(LEFT($G$5,1)="M",VLOOKUP($G$5,'Definición técnica de imagenes'!$A$3:$G$17,5,FALSE),IF($G$5="F1",'Definición técnica de imagenes'!$E$15,'Definición técnica de imagenes'!$F$13)),'Definición técnica de imagenes'!$E$16),"")</f>
        <v/>
      </c>
      <c r="H60" s="62" t="str">
        <f t="shared" si="2"/>
        <v/>
      </c>
      <c r="I60" s="62" t="str">
        <f>IF(OR(B60&lt;&gt;"",J60&lt;&gt;""),IF($G$4="Recurso",IF(LEFT($G$5,1)="M",IF(VLOOKUP($G$5,'Definición técnica de imagenes'!$A$3:$G$17,6,FALSE)=0,"",VLOOKUP($G$5,'Definición técnica de imagenes'!$A$3:$G$17,6,FALSE)),IF($G$5="F1","","")),'Definición técnica de imagenes'!$F$16),"")</f>
        <v/>
      </c>
      <c r="J60" s="62"/>
      <c r="K60" s="45"/>
    </row>
    <row r="61" spans="1:11" s="59" customFormat="1">
      <c r="A61" s="71"/>
      <c r="B61" s="61"/>
      <c r="C61" s="61"/>
      <c r="D61" s="62"/>
      <c r="E61" s="62"/>
      <c r="F61" s="62" t="str">
        <f t="shared" si="1"/>
        <v/>
      </c>
      <c r="G61" s="62" t="str">
        <f>IF(F61&lt;&gt;"",IF($G$4="Recurso",IF(LEFT($G$5,1)="M",VLOOKUP($G$5,'Definición técnica de imagenes'!$A$3:$G$17,5,FALSE),IF($G$5="F1",'Definición técnica de imagenes'!$E$15,'Definición técnica de imagenes'!$F$13)),'Definición técnica de imagenes'!$E$16),"")</f>
        <v/>
      </c>
      <c r="H61" s="62" t="str">
        <f t="shared" si="2"/>
        <v/>
      </c>
      <c r="I61" s="62" t="str">
        <f>IF(OR(B61&lt;&gt;"",J61&lt;&gt;""),IF($G$4="Recurso",IF(LEFT($G$5,1)="M",IF(VLOOKUP($G$5,'Definición técnica de imagenes'!$A$3:$G$17,6,FALSE)=0,"",VLOOKUP($G$5,'Definición técnica de imagenes'!$A$3:$G$17,6,FALSE)),IF($G$5="F1","","")),'Definición técnica de imagenes'!$F$16),"")</f>
        <v/>
      </c>
      <c r="J61" s="62"/>
      <c r="K61" s="45"/>
    </row>
    <row r="62" spans="1:11" s="59" customFormat="1">
      <c r="A62" s="71"/>
      <c r="B62" s="71"/>
      <c r="C62" s="71"/>
      <c r="D62" s="62"/>
      <c r="E62" s="62"/>
      <c r="F62" s="62" t="str">
        <f t="shared" si="1"/>
        <v/>
      </c>
      <c r="G62" s="62" t="str">
        <f>IF(F62&lt;&gt;"",IF($G$4="Recurso",IF(LEFT($G$5,1)="M",VLOOKUP($G$5,'Definición técnica de imagenes'!$A$3:$G$17,5,FALSE),IF($G$5="F1",'Definición técnica de imagenes'!$E$15,'Definición técnica de imagenes'!$F$13)),'Definición técnica de imagenes'!$E$16),"")</f>
        <v/>
      </c>
      <c r="H62" s="62" t="str">
        <f t="shared" si="2"/>
        <v/>
      </c>
      <c r="I62" s="62" t="str">
        <f>IF(OR(B62&lt;&gt;"",J62&lt;&gt;""),IF($G$4="Recurso",IF(LEFT($G$5,1)="M",IF(VLOOKUP($G$5,'Definición técnica de imagenes'!$A$3:$G$17,6,FALSE)=0,"",VLOOKUP($G$5,'Definición técnica de imagenes'!$A$3:$G$17,6,FALSE)),IF($G$5="F1","","")),'Definición técnica de imagenes'!$F$16),"")</f>
        <v/>
      </c>
      <c r="J62" s="62"/>
      <c r="K62" s="45"/>
    </row>
    <row r="63" spans="1:11" s="59" customFormat="1">
      <c r="A63" s="71"/>
      <c r="B63" s="71"/>
      <c r="C63" s="71"/>
      <c r="D63" s="62"/>
      <c r="E63" s="62"/>
      <c r="F63" s="62" t="str">
        <f t="shared" si="1"/>
        <v/>
      </c>
      <c r="G63" s="62" t="str">
        <f>IF(F63&lt;&gt;"",IF($G$4="Recurso",IF(LEFT($G$5,1)="M",VLOOKUP($G$5,'Definición técnica de imagenes'!$A$3:$G$17,5,FALSE),IF($G$5="F1",'Definición técnica de imagenes'!$E$15,'Definición técnica de imagenes'!$F$13)),'Definición técnica de imagenes'!$E$16),"")</f>
        <v/>
      </c>
      <c r="H63" s="62" t="str">
        <f t="shared" si="2"/>
        <v/>
      </c>
      <c r="I63" s="62" t="str">
        <f>IF(OR(B63&lt;&gt;"",J63&lt;&gt;""),IF($G$4="Recurso",IF(LEFT($G$5,1)="M",IF(VLOOKUP($G$5,'Definición técnica de imagenes'!$A$3:$G$17,6,FALSE)=0,"",VLOOKUP($G$5,'Definición técnica de imagenes'!$A$3:$G$17,6,FALSE)),IF($G$5="F1","","")),'Definición técnica de imagenes'!$F$16),"")</f>
        <v/>
      </c>
      <c r="J63" s="62"/>
      <c r="K63" s="45"/>
    </row>
    <row r="64" spans="1:11" s="59" customFormat="1">
      <c r="A64" s="71"/>
      <c r="B64" s="71"/>
      <c r="C64" s="71"/>
      <c r="D64" s="62"/>
      <c r="E64" s="62"/>
      <c r="F64" s="62" t="str">
        <f t="shared" si="1"/>
        <v/>
      </c>
      <c r="G64" s="62" t="str">
        <f>IF(F64&lt;&gt;"",IF($G$4="Recurso",IF(LEFT($G$5,1)="M",VLOOKUP($G$5,'Definición técnica de imagenes'!$A$3:$G$17,5,FALSE),IF($G$5="F1",'Definición técnica de imagenes'!$E$15,'Definición técnica de imagenes'!$F$13)),'Definición técnica de imagenes'!$E$16),"")</f>
        <v/>
      </c>
      <c r="H64" s="62" t="str">
        <f t="shared" si="2"/>
        <v/>
      </c>
      <c r="I64" s="62" t="str">
        <f>IF(OR(B64&lt;&gt;"",J64&lt;&gt;""),IF($G$4="Recurso",IF(LEFT($G$5,1)="M",IF(VLOOKUP($G$5,'Definición técnica de imagenes'!$A$3:$G$17,6,FALSE)=0,"",VLOOKUP($G$5,'Definición técnica de imagenes'!$A$3:$G$17,6,FALSE)),IF($G$5="F1","","")),'Definición técnica de imagenes'!$F$16),"")</f>
        <v/>
      </c>
      <c r="J64" s="62"/>
      <c r="K64" s="45"/>
    </row>
    <row r="65" spans="1:11" s="59" customFormat="1">
      <c r="A65" s="71"/>
      <c r="B65" s="71"/>
      <c r="C65" s="71"/>
      <c r="D65" s="62"/>
      <c r="E65" s="62"/>
      <c r="F65" s="62" t="str">
        <f t="shared" si="1"/>
        <v/>
      </c>
      <c r="G65" s="62" t="str">
        <f>IF(F65&lt;&gt;"",IF($G$4="Recurso",IF(LEFT($G$5,1)="M",VLOOKUP($G$5,'Definición técnica de imagenes'!$A$3:$G$17,5,FALSE),IF($G$5="F1",'Definición técnica de imagenes'!$E$15,'Definición técnica de imagenes'!$F$13)),'Definición técnica de imagenes'!$E$16),"")</f>
        <v/>
      </c>
      <c r="H65" s="62" t="str">
        <f t="shared" si="2"/>
        <v/>
      </c>
      <c r="I65" s="62" t="str">
        <f>IF(OR(B65&lt;&gt;"",J65&lt;&gt;""),IF($G$4="Recurso",IF(LEFT($G$5,1)="M",IF(VLOOKUP($G$5,'Definición técnica de imagenes'!$A$3:$G$17,6,FALSE)=0,"",VLOOKUP($G$5,'Definición técnica de imagenes'!$A$3:$G$17,6,FALSE)),IF($G$5="F1","","")),'Definición técnica de imagenes'!$F$16),"")</f>
        <v/>
      </c>
      <c r="J65" s="62"/>
      <c r="K65" s="45"/>
    </row>
    <row r="66" spans="1:11" s="59" customFormat="1">
      <c r="A66" s="71"/>
      <c r="B66" s="71"/>
      <c r="C66" s="71"/>
      <c r="D66" s="62"/>
      <c r="E66" s="62"/>
      <c r="F66" s="62" t="str">
        <f t="shared" si="1"/>
        <v/>
      </c>
      <c r="G66" s="62" t="str">
        <f>IF(F66&lt;&gt;"",IF($G$4="Recurso",IF(LEFT($G$5,1)="M",VLOOKUP($G$5,'Definición técnica de imagenes'!$A$3:$G$17,5,FALSE),IF($G$5="F1",'Definición técnica de imagenes'!$E$15,'Definición técnica de imagenes'!$F$13)),'Definición técnica de imagenes'!$E$16),"")</f>
        <v/>
      </c>
      <c r="H66" s="62" t="str">
        <f t="shared" si="2"/>
        <v/>
      </c>
      <c r="I66" s="62" t="str">
        <f>IF(OR(B66&lt;&gt;"",J66&lt;&gt;""),IF($G$4="Recurso",IF(LEFT($G$5,1)="M",IF(VLOOKUP($G$5,'Definición técnica de imagenes'!$A$3:$G$17,6,FALSE)=0,"",VLOOKUP($G$5,'Definición técnica de imagenes'!$A$3:$G$17,6,FALSE)),IF($G$5="F1","","")),'Definición técnica de imagenes'!$F$16),"")</f>
        <v/>
      </c>
      <c r="J66" s="62"/>
      <c r="K66" s="45"/>
    </row>
    <row r="67" spans="1:11" s="59" customFormat="1">
      <c r="A67" s="71"/>
      <c r="B67" s="71"/>
      <c r="C67" s="71"/>
      <c r="D67" s="62"/>
      <c r="E67" s="62"/>
      <c r="F67" s="62" t="str">
        <f t="shared" si="1"/>
        <v/>
      </c>
      <c r="G67" s="62" t="str">
        <f>IF(F67&lt;&gt;"",IF($G$4="Recurso",IF(LEFT($G$5,1)="M",VLOOKUP($G$5,'Definición técnica de imagenes'!$A$3:$G$17,5,FALSE),IF($G$5="F1",'Definición técnica de imagenes'!$E$15,'Definición técnica de imagenes'!$F$13)),'Definición técnica de imagenes'!$E$16),"")</f>
        <v/>
      </c>
      <c r="H67" s="62" t="str">
        <f t="shared" si="2"/>
        <v/>
      </c>
      <c r="I67" s="62" t="str">
        <f>IF(OR(B67&lt;&gt;"",J67&lt;&gt;""),IF($G$4="Recurso",IF(LEFT($G$5,1)="M",IF(VLOOKUP($G$5,'Definición técnica de imagenes'!$A$3:$G$17,6,FALSE)=0,"",VLOOKUP($G$5,'Definición técnica de imagenes'!$A$3:$G$17,6,FALSE)),IF($G$5="F1","","")),'Definición técnica de imagenes'!$F$16),"")</f>
        <v/>
      </c>
      <c r="J67" s="62"/>
      <c r="K67" s="45"/>
    </row>
    <row r="68" spans="1:11" s="59" customFormat="1">
      <c r="A68" s="71"/>
      <c r="B68" s="71"/>
      <c r="C68" s="71"/>
      <c r="D68" s="62"/>
      <c r="E68" s="62"/>
      <c r="F68" s="62" t="str">
        <f t="shared" si="1"/>
        <v/>
      </c>
      <c r="G68" s="62" t="str">
        <f>IF(F68&lt;&gt;"",IF($G$4="Recurso",IF(LEFT($G$5,1)="M",VLOOKUP($G$5,'Definición técnica de imagenes'!$A$3:$G$17,5,FALSE),IF($G$5="F1",'Definición técnica de imagenes'!$E$15,'Definición técnica de imagenes'!$F$13)),'Definición técnica de imagenes'!$E$16),"")</f>
        <v/>
      </c>
      <c r="H68" s="62" t="str">
        <f t="shared" si="2"/>
        <v/>
      </c>
      <c r="I68" s="62" t="str">
        <f>IF(OR(B68&lt;&gt;"",J68&lt;&gt;""),IF($G$4="Recurso",IF(LEFT($G$5,1)="M",IF(VLOOKUP($G$5,'Definición técnica de imagenes'!$A$3:$G$17,6,FALSE)=0,"",VLOOKUP($G$5,'Definición técnica de imagenes'!$A$3:$G$17,6,FALSE)),IF($G$5="F1","","")),'Definición técnica de imagenes'!$F$16),"")</f>
        <v/>
      </c>
      <c r="J68" s="62"/>
      <c r="K68" s="45"/>
    </row>
    <row r="69" spans="1:11" s="59" customFormat="1">
      <c r="A69" s="71"/>
      <c r="B69" s="71"/>
      <c r="C69" s="71"/>
      <c r="D69" s="62"/>
      <c r="E69" s="62"/>
      <c r="F69" s="62" t="str">
        <f t="shared" si="1"/>
        <v/>
      </c>
      <c r="G69" s="62" t="str">
        <f>IF(F69&lt;&gt;"",IF($G$4="Recurso",IF(LEFT($G$5,1)="M",VLOOKUP($G$5,'Definición técnica de imagenes'!$A$3:$G$17,5,FALSE),IF($G$5="F1",'Definición técnica de imagenes'!$E$15,'Definición técnica de imagenes'!$F$13)),'Definición técnica de imagenes'!$E$16),"")</f>
        <v/>
      </c>
      <c r="H69" s="62" t="str">
        <f t="shared" si="2"/>
        <v/>
      </c>
      <c r="I69" s="62" t="str">
        <f>IF(OR(B69&lt;&gt;"",J69&lt;&gt;""),IF($G$4="Recurso",IF(LEFT($G$5,1)="M",IF(VLOOKUP($G$5,'Definición técnica de imagenes'!$A$3:$G$17,6,FALSE)=0,"",VLOOKUP($G$5,'Definición técnica de imagenes'!$A$3:$G$17,6,FALSE)),IF($G$5="F1","","")),'Definición técnica de imagenes'!$F$16),"")</f>
        <v/>
      </c>
      <c r="J69" s="62"/>
      <c r="K69" s="45"/>
    </row>
    <row r="70" spans="1:11" s="59" customFormat="1">
      <c r="A70" s="71"/>
      <c r="B70" s="71"/>
      <c r="C70" s="71"/>
      <c r="D70" s="62"/>
      <c r="E70" s="62"/>
      <c r="F70" s="62" t="str">
        <f t="shared" si="1"/>
        <v/>
      </c>
      <c r="G70" s="62" t="str">
        <f>IF(F70&lt;&gt;"",IF($G$4="Recurso",IF(LEFT($G$5,1)="M",VLOOKUP($G$5,'Definición técnica de imagenes'!$A$3:$G$17,5,FALSE),IF($G$5="F1",'Definición técnica de imagenes'!$E$15,'Definición técnica de imagenes'!$F$13)),'Definición técnica de imagenes'!$E$16),"")</f>
        <v/>
      </c>
      <c r="H70" s="62" t="str">
        <f t="shared" si="2"/>
        <v/>
      </c>
      <c r="I70" s="62" t="str">
        <f>IF(OR(B70&lt;&gt;"",J70&lt;&gt;""),IF($G$4="Recurso",IF(LEFT($G$5,1)="M",IF(VLOOKUP($G$5,'Definición técnica de imagenes'!$A$3:$G$17,6,FALSE)=0,"",VLOOKUP($G$5,'Definición técnica de imagenes'!$A$3:$G$17,6,FALSE)),IF($G$5="F1","","")),'Definición técnica de imagenes'!$F$16),"")</f>
        <v/>
      </c>
      <c r="J70" s="62"/>
      <c r="K70" s="45"/>
    </row>
    <row r="71" spans="1:11" s="59" customFormat="1">
      <c r="A71" s="71"/>
      <c r="B71" s="71"/>
      <c r="C71" s="71"/>
      <c r="D71" s="62"/>
      <c r="E71" s="62"/>
      <c r="F71" s="62" t="str">
        <f t="shared" si="1"/>
        <v/>
      </c>
      <c r="G71" s="62" t="str">
        <f>IF(F71&lt;&gt;"",IF($G$4="Recurso",IF(LEFT($G$5,1)="M",VLOOKUP($G$5,'Definición técnica de imagenes'!$A$3:$G$17,5,FALSE),IF($G$5="F1",'Definición técnica de imagenes'!$E$15,'Definición técnica de imagenes'!$F$13)),'Definición técnica de imagenes'!$E$16),"")</f>
        <v/>
      </c>
      <c r="H71" s="62" t="str">
        <f t="shared" si="2"/>
        <v/>
      </c>
      <c r="I71" s="62" t="str">
        <f>IF(OR(B71&lt;&gt;"",J71&lt;&gt;""),IF($G$4="Recurso",IF(LEFT($G$5,1)="M",IF(VLOOKUP($G$5,'Definición técnica de imagenes'!$A$3:$G$17,6,FALSE)=0,"",VLOOKUP($G$5,'Definición técnica de imagenes'!$A$3:$G$17,6,FALSE)),IF($G$5="F1","","")),'Definición técnica de imagenes'!$F$16),"")</f>
        <v/>
      </c>
      <c r="J71" s="62"/>
      <c r="K71" s="45"/>
    </row>
    <row r="72" spans="1:11" s="59" customFormat="1">
      <c r="A72" s="71"/>
      <c r="B72" s="71"/>
      <c r="C72" s="71"/>
      <c r="D72" s="62"/>
      <c r="E72" s="62"/>
      <c r="F72" s="62" t="str">
        <f t="shared" si="1"/>
        <v/>
      </c>
      <c r="G72" s="62" t="str">
        <f>IF(F72&lt;&gt;"",IF($G$4="Recurso",IF(LEFT($G$5,1)="M",VLOOKUP($G$5,'Definición técnica de imagenes'!$A$3:$G$17,5,FALSE),IF($G$5="F1",'Definición técnica de imagenes'!$E$15,'Definición técnica de imagenes'!$F$13)),'Definición técnica de imagenes'!$E$16),"")</f>
        <v/>
      </c>
      <c r="H72" s="62" t="str">
        <f t="shared" si="2"/>
        <v/>
      </c>
      <c r="I72" s="62" t="str">
        <f>IF(OR(B72&lt;&gt;"",J72&lt;&gt;""),IF($G$4="Recurso",IF(LEFT($G$5,1)="M",IF(VLOOKUP($G$5,'Definición técnica de imagenes'!$A$3:$G$17,6,FALSE)=0,"",VLOOKUP($G$5,'Definición técnica de imagenes'!$A$3:$G$17,6,FALSE)),IF($G$5="F1","","")),'Definición técnica de imagenes'!$F$16),"")</f>
        <v/>
      </c>
      <c r="J72" s="62"/>
      <c r="K72" s="45"/>
    </row>
    <row r="73" spans="1:11" s="59" customFormat="1">
      <c r="A73" s="71"/>
      <c r="B73" s="71"/>
      <c r="C73" s="71"/>
      <c r="D73" s="62"/>
      <c r="E73" s="62"/>
      <c r="F73" s="62" t="str">
        <f t="shared" si="1"/>
        <v/>
      </c>
      <c r="G73" s="62" t="str">
        <f>IF(F73&lt;&gt;"",IF($G$4="Recurso",IF(LEFT($G$5,1)="M",VLOOKUP($G$5,'Definición técnica de imagenes'!$A$3:$G$17,5,FALSE),IF($G$5="F1",'Definición técnica de imagenes'!$E$15,'Definición técnica de imagenes'!$F$13)),'Definición técnica de imagenes'!$E$16),"")</f>
        <v/>
      </c>
      <c r="H73" s="62" t="str">
        <f t="shared" si="2"/>
        <v/>
      </c>
      <c r="I73" s="62" t="str">
        <f>IF(OR(B73&lt;&gt;"",J73&lt;&gt;""),IF($G$4="Recurso",IF(LEFT($G$5,1)="M",IF(VLOOKUP($G$5,'Definición técnica de imagenes'!$A$3:$G$17,6,FALSE)=0,"",VLOOKUP($G$5,'Definición técnica de imagenes'!$A$3:$G$17,6,FALSE)),IF($G$5="F1","","")),'Definición técnica de imagenes'!$F$16),"")</f>
        <v/>
      </c>
      <c r="J73" s="62"/>
      <c r="K73" s="45"/>
    </row>
    <row r="74" spans="1:11" s="59" customFormat="1">
      <c r="A74" s="71"/>
      <c r="B74" s="71"/>
      <c r="C74" s="71"/>
      <c r="D74" s="62"/>
      <c r="E74" s="62"/>
      <c r="F74" s="62" t="str">
        <f t="shared" si="1"/>
        <v/>
      </c>
      <c r="G74" s="62" t="str">
        <f>IF(F74&lt;&gt;"",IF($G$4="Recurso",IF(LEFT($G$5,1)="M",VLOOKUP($G$5,'Definición técnica de imagenes'!$A$3:$G$17,5,FALSE),IF($G$5="F1",'Definición técnica de imagenes'!$E$15,'Definición técnica de imagenes'!$F$13)),'Definición técnica de imagenes'!$E$16),"")</f>
        <v/>
      </c>
      <c r="H74" s="62" t="str">
        <f t="shared" si="2"/>
        <v/>
      </c>
      <c r="I74" s="62" t="str">
        <f>IF(OR(B74&lt;&gt;"",J74&lt;&gt;""),IF($G$4="Recurso",IF(LEFT($G$5,1)="M",IF(VLOOKUP($G$5,'Definición técnica de imagenes'!$A$3:$G$17,6,FALSE)=0,"",VLOOKUP($G$5,'Definición técnica de imagenes'!$A$3:$G$17,6,FALSE)),IF($G$5="F1","","")),'Definición técnica de imagenes'!$F$16),"")</f>
        <v/>
      </c>
      <c r="J74" s="62"/>
      <c r="K74" s="45"/>
    </row>
    <row r="75" spans="1:11" s="59" customFormat="1">
      <c r="A75" s="71"/>
      <c r="B75" s="71"/>
      <c r="C75" s="71"/>
      <c r="D75" s="62"/>
      <c r="E75" s="62"/>
      <c r="F75" s="62" t="str">
        <f t="shared" ref="F75:F108" si="4">IF(OR(B75&lt;&gt;"",J75&lt;&gt;""),CONCATENATE($C$7,"_",$A75,IF($G$4="Cuaderno de Estudio","_small",CONCATENATE(IF(I75="","","n"),IF(LEFT($G$5,1)="F",".jpg",".png")))),"")</f>
        <v/>
      </c>
      <c r="G75" s="62" t="str">
        <f>IF(F75&lt;&gt;"",IF($G$4="Recurso",IF(LEFT($G$5,1)="M",VLOOKUP($G$5,'Definición técnica de imagenes'!$A$3:$G$17,5,FALSE),IF($G$5="F1",'Definición técnica de imagenes'!$E$15,'Definición técnica de imagenes'!$F$13)),'Definición técnica de imagenes'!$E$16),"")</f>
        <v/>
      </c>
      <c r="H75" s="62" t="str">
        <f t="shared" ref="H75:H108" si="5">IF(AND(I75&lt;&gt;"",I75&lt;&gt;0),IF(OR(B75&lt;&gt;"",J75&lt;&gt;""),CONCATENATE($C$7,"_",$A75,IF($G$4="Cuaderno de Estudio","_zoom",CONCATENATE("a",IF(LEFT($G$5,1)="F",".jpg",".png")))),""),"")</f>
        <v/>
      </c>
      <c r="I75" s="62" t="str">
        <f>IF(OR(B75&lt;&gt;"",J75&lt;&gt;""),IF($G$4="Recurso",IF(LEFT($G$5,1)="M",IF(VLOOKUP($G$5,'Definición técnica de imagenes'!$A$3:$G$17,6,FALSE)=0,"",VLOOKUP($G$5,'Definición técnica de imagenes'!$A$3:$G$17,6,FALSE)),IF($G$5="F1","","")),'Definición técnica de imagenes'!$F$16),"")</f>
        <v/>
      </c>
      <c r="J75" s="62"/>
      <c r="K75" s="45"/>
    </row>
    <row r="76" spans="1:11" s="59" customFormat="1">
      <c r="A76" s="71"/>
      <c r="B76" s="71"/>
      <c r="C76" s="71"/>
      <c r="D76" s="62"/>
      <c r="E76" s="62"/>
      <c r="F76" s="62" t="str">
        <f t="shared" si="4"/>
        <v/>
      </c>
      <c r="G76" s="62" t="str">
        <f>IF(F76&lt;&gt;"",IF($G$4="Recurso",IF(LEFT($G$5,1)="M",VLOOKUP($G$5,'Definición técnica de imagenes'!$A$3:$G$17,5,FALSE),IF($G$5="F1",'Definición técnica de imagenes'!$E$15,'Definición técnica de imagenes'!$F$13)),'Definición técnica de imagenes'!$E$16),"")</f>
        <v/>
      </c>
      <c r="H76" s="62" t="str">
        <f t="shared" si="5"/>
        <v/>
      </c>
      <c r="I76" s="62" t="str">
        <f>IF(OR(B76&lt;&gt;"",J76&lt;&gt;""),IF($G$4="Recurso",IF(LEFT($G$5,1)="M",IF(VLOOKUP($G$5,'Definición técnica de imagenes'!$A$3:$G$17,6,FALSE)=0,"",VLOOKUP($G$5,'Definición técnica de imagenes'!$A$3:$G$17,6,FALSE)),IF($G$5="F1","","")),'Definición técnica de imagenes'!$F$16),"")</f>
        <v/>
      </c>
      <c r="J76" s="62"/>
      <c r="K76" s="45"/>
    </row>
    <row r="77" spans="1:11" s="59" customFormat="1">
      <c r="A77" s="71"/>
      <c r="B77" s="71"/>
      <c r="C77" s="71"/>
      <c r="D77" s="62"/>
      <c r="E77" s="62"/>
      <c r="F77" s="62" t="str">
        <f t="shared" si="4"/>
        <v/>
      </c>
      <c r="G77" s="62" t="str">
        <f>IF(F77&lt;&gt;"",IF($G$4="Recurso",IF(LEFT($G$5,1)="M",VLOOKUP($G$5,'Definición técnica de imagenes'!$A$3:$G$17,5,FALSE),IF($G$5="F1",'Definición técnica de imagenes'!$E$15,'Definición técnica de imagenes'!$F$13)),'Definición técnica de imagenes'!$E$16),"")</f>
        <v/>
      </c>
      <c r="H77" s="62" t="str">
        <f t="shared" si="5"/>
        <v/>
      </c>
      <c r="I77" s="62" t="str">
        <f>IF(OR(B77&lt;&gt;"",J77&lt;&gt;""),IF($G$4="Recurso",IF(LEFT($G$5,1)="M",IF(VLOOKUP($G$5,'Definición técnica de imagenes'!$A$3:$G$17,6,FALSE)=0,"",VLOOKUP($G$5,'Definición técnica de imagenes'!$A$3:$G$17,6,FALSE)),IF($G$5="F1","","")),'Definición técnica de imagenes'!$F$16),"")</f>
        <v/>
      </c>
      <c r="J77" s="62"/>
      <c r="K77" s="45"/>
    </row>
    <row r="78" spans="1:11" s="59" customFormat="1">
      <c r="A78" s="71"/>
      <c r="B78" s="71"/>
      <c r="C78" s="71"/>
      <c r="D78" s="62"/>
      <c r="E78" s="62"/>
      <c r="F78" s="62" t="str">
        <f t="shared" si="4"/>
        <v/>
      </c>
      <c r="G78" s="62" t="str">
        <f>IF(F78&lt;&gt;"",IF($G$4="Recurso",IF(LEFT($G$5,1)="M",VLOOKUP($G$5,'Definición técnica de imagenes'!$A$3:$G$17,5,FALSE),IF($G$5="F1",'Definición técnica de imagenes'!$E$15,'Definición técnica de imagenes'!$F$13)),'Definición técnica de imagenes'!$E$16),"")</f>
        <v/>
      </c>
      <c r="H78" s="62" t="str">
        <f t="shared" si="5"/>
        <v/>
      </c>
      <c r="I78" s="62" t="str">
        <f>IF(OR(B78&lt;&gt;"",J78&lt;&gt;""),IF($G$4="Recurso",IF(LEFT($G$5,1)="M",IF(VLOOKUP($G$5,'Definición técnica de imagenes'!$A$3:$G$17,6,FALSE)=0,"",VLOOKUP($G$5,'Definición técnica de imagenes'!$A$3:$G$17,6,FALSE)),IF($G$5="F1","","")),'Definición técnica de imagenes'!$F$16),"")</f>
        <v/>
      </c>
      <c r="J78" s="62"/>
      <c r="K78" s="45"/>
    </row>
    <row r="79" spans="1:11" s="59" customFormat="1">
      <c r="A79" s="71"/>
      <c r="B79" s="71"/>
      <c r="C79" s="71"/>
      <c r="D79" s="62"/>
      <c r="E79" s="62"/>
      <c r="F79" s="62" t="str">
        <f t="shared" si="4"/>
        <v/>
      </c>
      <c r="G79" s="62" t="str">
        <f>IF(F79&lt;&gt;"",IF($G$4="Recurso",IF(LEFT($G$5,1)="M",VLOOKUP($G$5,'Definición técnica de imagenes'!$A$3:$G$17,5,FALSE),IF($G$5="F1",'Definición técnica de imagenes'!$E$15,'Definición técnica de imagenes'!$F$13)),'Definición técnica de imagenes'!$E$16),"")</f>
        <v/>
      </c>
      <c r="H79" s="62" t="str">
        <f t="shared" si="5"/>
        <v/>
      </c>
      <c r="I79" s="62" t="str">
        <f>IF(OR(B79&lt;&gt;"",J79&lt;&gt;""),IF($G$4="Recurso",IF(LEFT($G$5,1)="M",IF(VLOOKUP($G$5,'Definición técnica de imagenes'!$A$3:$G$17,6,FALSE)=0,"",VLOOKUP($G$5,'Definición técnica de imagenes'!$A$3:$G$17,6,FALSE)),IF($G$5="F1","","")),'Definición técnica de imagenes'!$F$16),"")</f>
        <v/>
      </c>
      <c r="J79" s="62"/>
      <c r="K79" s="45"/>
    </row>
    <row r="80" spans="1:11" s="59" customFormat="1">
      <c r="A80" s="71"/>
      <c r="B80" s="71"/>
      <c r="C80" s="71"/>
      <c r="D80" s="62"/>
      <c r="E80" s="62"/>
      <c r="F80" s="62" t="str">
        <f t="shared" si="4"/>
        <v/>
      </c>
      <c r="G80" s="62" t="str">
        <f>IF(F80&lt;&gt;"",IF($G$4="Recurso",IF(LEFT($G$5,1)="M",VLOOKUP($G$5,'Definición técnica de imagenes'!$A$3:$G$17,5,FALSE),IF($G$5="F1",'Definición técnica de imagenes'!$E$15,'Definición técnica de imagenes'!$F$13)),'Definición técnica de imagenes'!$E$16),"")</f>
        <v/>
      </c>
      <c r="H80" s="62" t="str">
        <f t="shared" si="5"/>
        <v/>
      </c>
      <c r="I80" s="62" t="str">
        <f>IF(OR(B80&lt;&gt;"",J80&lt;&gt;""),IF($G$4="Recurso",IF(LEFT($G$5,1)="M",IF(VLOOKUP($G$5,'Definición técnica de imagenes'!$A$3:$G$17,6,FALSE)=0,"",VLOOKUP($G$5,'Definición técnica de imagenes'!$A$3:$G$17,6,FALSE)),IF($G$5="F1","","")),'Definición técnica de imagenes'!$F$16),"")</f>
        <v/>
      </c>
      <c r="J80" s="62"/>
      <c r="K80" s="45"/>
    </row>
    <row r="81" spans="1:11" s="59" customFormat="1">
      <c r="A81" s="71"/>
      <c r="B81" s="71"/>
      <c r="C81" s="71"/>
      <c r="D81" s="62"/>
      <c r="E81" s="62"/>
      <c r="F81" s="62" t="str">
        <f t="shared" si="4"/>
        <v/>
      </c>
      <c r="G81" s="62" t="str">
        <f>IF(F81&lt;&gt;"",IF($G$4="Recurso",IF(LEFT($G$5,1)="M",VLOOKUP($G$5,'Definición técnica de imagenes'!$A$3:$G$17,5,FALSE),IF($G$5="F1",'Definición técnica de imagenes'!$E$15,'Definición técnica de imagenes'!$F$13)),'Definición técnica de imagenes'!$E$16),"")</f>
        <v/>
      </c>
      <c r="H81" s="62" t="str">
        <f t="shared" si="5"/>
        <v/>
      </c>
      <c r="I81" s="62" t="str">
        <f>IF(OR(B81&lt;&gt;"",J81&lt;&gt;""),IF($G$4="Recurso",IF(LEFT($G$5,1)="M",IF(VLOOKUP($G$5,'Definición técnica de imagenes'!$A$3:$G$17,6,FALSE)=0,"",VLOOKUP($G$5,'Definición técnica de imagenes'!$A$3:$G$17,6,FALSE)),IF($G$5="F1","","")),'Definición técnica de imagenes'!$F$16),"")</f>
        <v/>
      </c>
      <c r="J81" s="62"/>
      <c r="K81" s="45"/>
    </row>
    <row r="82" spans="1:11" s="59" customFormat="1">
      <c r="A82" s="71"/>
      <c r="B82" s="71"/>
      <c r="C82" s="71"/>
      <c r="D82" s="62"/>
      <c r="E82" s="62"/>
      <c r="F82" s="62" t="str">
        <f t="shared" si="4"/>
        <v/>
      </c>
      <c r="G82" s="62" t="str">
        <f>IF(F82&lt;&gt;"",IF($G$4="Recurso",IF(LEFT($G$5,1)="M",VLOOKUP($G$5,'Definición técnica de imagenes'!$A$3:$G$17,5,FALSE),IF($G$5="F1",'Definición técnica de imagenes'!$E$15,'Definición técnica de imagenes'!$F$13)),'Definición técnica de imagenes'!$E$16),"")</f>
        <v/>
      </c>
      <c r="H82" s="62" t="str">
        <f t="shared" si="5"/>
        <v/>
      </c>
      <c r="I82" s="62" t="str">
        <f>IF(OR(B82&lt;&gt;"",J82&lt;&gt;""),IF($G$4="Recurso",IF(LEFT($G$5,1)="M",IF(VLOOKUP($G$5,'Definición técnica de imagenes'!$A$3:$G$17,6,FALSE)=0,"",VLOOKUP($G$5,'Definición técnica de imagenes'!$A$3:$G$17,6,FALSE)),IF($G$5="F1","","")),'Definición técnica de imagenes'!$F$16),"")</f>
        <v/>
      </c>
      <c r="J82" s="62"/>
      <c r="K82" s="45"/>
    </row>
    <row r="83" spans="1:11" s="59" customFormat="1">
      <c r="A83" s="71"/>
      <c r="B83" s="71"/>
      <c r="C83" s="71"/>
      <c r="D83" s="62"/>
      <c r="E83" s="62"/>
      <c r="F83" s="62" t="str">
        <f t="shared" si="4"/>
        <v/>
      </c>
      <c r="G83" s="62" t="str">
        <f>IF(F83&lt;&gt;"",IF($G$4="Recurso",IF(LEFT($G$5,1)="M",VLOOKUP($G$5,'Definición técnica de imagenes'!$A$3:$G$17,5,FALSE),IF($G$5="F1",'Definición técnica de imagenes'!$E$15,'Definición técnica de imagenes'!$F$13)),'Definición técnica de imagenes'!$E$16),"")</f>
        <v/>
      </c>
      <c r="H83" s="62" t="str">
        <f t="shared" si="5"/>
        <v/>
      </c>
      <c r="I83" s="62" t="str">
        <f>IF(OR(B83&lt;&gt;"",J83&lt;&gt;""),IF($G$4="Recurso",IF(LEFT($G$5,1)="M",IF(VLOOKUP($G$5,'Definición técnica de imagenes'!$A$3:$G$17,6,FALSE)=0,"",VLOOKUP($G$5,'Definición técnica de imagenes'!$A$3:$G$17,6,FALSE)),IF($G$5="F1","","")),'Definición técnica de imagenes'!$F$16),"")</f>
        <v/>
      </c>
      <c r="J83" s="62"/>
      <c r="K83" s="45"/>
    </row>
    <row r="84" spans="1:11" s="59" customFormat="1">
      <c r="A84" s="71"/>
      <c r="B84" s="71"/>
      <c r="C84" s="71"/>
      <c r="D84" s="62"/>
      <c r="E84" s="62"/>
      <c r="F84" s="62" t="str">
        <f t="shared" si="4"/>
        <v/>
      </c>
      <c r="G84" s="62" t="str">
        <f>IF(F84&lt;&gt;"",IF($G$4="Recurso",IF(LEFT($G$5,1)="M",VLOOKUP($G$5,'Definición técnica de imagenes'!$A$3:$G$17,5,FALSE),IF($G$5="F1",'Definición técnica de imagenes'!$E$15,'Definición técnica de imagenes'!$F$13)),'Definición técnica de imagenes'!$E$16),"")</f>
        <v/>
      </c>
      <c r="H84" s="62" t="str">
        <f t="shared" si="5"/>
        <v/>
      </c>
      <c r="I84" s="62" t="str">
        <f>IF(OR(B84&lt;&gt;"",J84&lt;&gt;""),IF($G$4="Recurso",IF(LEFT($G$5,1)="M",IF(VLOOKUP($G$5,'Definición técnica de imagenes'!$A$3:$G$17,6,FALSE)=0,"",VLOOKUP($G$5,'Definición técnica de imagenes'!$A$3:$G$17,6,FALSE)),IF($G$5="F1","","")),'Definición técnica de imagenes'!$F$16),"")</f>
        <v/>
      </c>
      <c r="J84" s="62"/>
      <c r="K84" s="45"/>
    </row>
    <row r="85" spans="1:11" s="59" customFormat="1">
      <c r="A85" s="71"/>
      <c r="B85" s="71"/>
      <c r="C85" s="71"/>
      <c r="D85" s="62"/>
      <c r="E85" s="62"/>
      <c r="F85" s="62" t="str">
        <f t="shared" si="4"/>
        <v/>
      </c>
      <c r="G85" s="62" t="str">
        <f>IF(F85&lt;&gt;"",IF($G$4="Recurso",IF(LEFT($G$5,1)="M",VLOOKUP($G$5,'Definición técnica de imagenes'!$A$3:$G$17,5,FALSE),IF($G$5="F1",'Definición técnica de imagenes'!$E$15,'Definición técnica de imagenes'!$F$13)),'Definición técnica de imagenes'!$E$16),"")</f>
        <v/>
      </c>
      <c r="H85" s="62" t="str">
        <f t="shared" si="5"/>
        <v/>
      </c>
      <c r="I85" s="62" t="str">
        <f>IF(OR(B85&lt;&gt;"",J85&lt;&gt;""),IF($G$4="Recurso",IF(LEFT($G$5,1)="M",IF(VLOOKUP($G$5,'Definición técnica de imagenes'!$A$3:$G$17,6,FALSE)=0,"",VLOOKUP($G$5,'Definición técnica de imagenes'!$A$3:$G$17,6,FALSE)),IF($G$5="F1","","")),'Definición técnica de imagenes'!$F$16),"")</f>
        <v/>
      </c>
      <c r="J85" s="62"/>
      <c r="K85" s="45"/>
    </row>
    <row r="86" spans="1:11" s="59" customFormat="1">
      <c r="A86" s="71"/>
      <c r="B86" s="71"/>
      <c r="C86" s="71"/>
      <c r="D86" s="62"/>
      <c r="E86" s="62"/>
      <c r="F86" s="62" t="str">
        <f t="shared" si="4"/>
        <v/>
      </c>
      <c r="G86" s="62" t="str">
        <f>IF(F86&lt;&gt;"",IF($G$4="Recurso",IF(LEFT($G$5,1)="M",VLOOKUP($G$5,'Definición técnica de imagenes'!$A$3:$G$17,5,FALSE),IF($G$5="F1",'Definición técnica de imagenes'!$E$15,'Definición técnica de imagenes'!$F$13)),'Definición técnica de imagenes'!$E$16),"")</f>
        <v/>
      </c>
      <c r="H86" s="62" t="str">
        <f t="shared" si="5"/>
        <v/>
      </c>
      <c r="I86" s="62" t="str">
        <f>IF(OR(B86&lt;&gt;"",J86&lt;&gt;""),IF($G$4="Recurso",IF(LEFT($G$5,1)="M",IF(VLOOKUP($G$5,'Definición técnica de imagenes'!$A$3:$G$17,6,FALSE)=0,"",VLOOKUP($G$5,'Definición técnica de imagenes'!$A$3:$G$17,6,FALSE)),IF($G$5="F1","","")),'Definición técnica de imagenes'!$F$16),"")</f>
        <v/>
      </c>
      <c r="J86" s="62"/>
      <c r="K86" s="45"/>
    </row>
    <row r="87" spans="1:11" s="59" customFormat="1">
      <c r="A87" s="71"/>
      <c r="B87" s="71"/>
      <c r="C87" s="71"/>
      <c r="D87" s="62"/>
      <c r="E87" s="62"/>
      <c r="F87" s="62" t="str">
        <f t="shared" si="4"/>
        <v/>
      </c>
      <c r="G87" s="62" t="str">
        <f>IF(F87&lt;&gt;"",IF($G$4="Recurso",IF(LEFT($G$5,1)="M",VLOOKUP($G$5,'Definición técnica de imagenes'!$A$3:$G$17,5,FALSE),IF($G$5="F1",'Definición técnica de imagenes'!$E$15,'Definición técnica de imagenes'!$F$13)),'Definición técnica de imagenes'!$E$16),"")</f>
        <v/>
      </c>
      <c r="H87" s="62" t="str">
        <f t="shared" si="5"/>
        <v/>
      </c>
      <c r="I87" s="62" t="str">
        <f>IF(OR(B87&lt;&gt;"",J87&lt;&gt;""),IF($G$4="Recurso",IF(LEFT($G$5,1)="M",IF(VLOOKUP($G$5,'Definición técnica de imagenes'!$A$3:$G$17,6,FALSE)=0,"",VLOOKUP($G$5,'Definición técnica de imagenes'!$A$3:$G$17,6,FALSE)),IF($G$5="F1","","")),'Definición técnica de imagenes'!$F$16),"")</f>
        <v/>
      </c>
      <c r="J87" s="62"/>
      <c r="K87" s="45"/>
    </row>
    <row r="88" spans="1:11" s="59" customFormat="1">
      <c r="A88" s="71"/>
      <c r="B88" s="71"/>
      <c r="C88" s="71"/>
      <c r="D88" s="62"/>
      <c r="E88" s="62"/>
      <c r="F88" s="62" t="str">
        <f t="shared" si="4"/>
        <v/>
      </c>
      <c r="G88" s="62" t="str">
        <f>IF(F88&lt;&gt;"",IF($G$4="Recurso",IF(LEFT($G$5,1)="M",VLOOKUP($G$5,'Definición técnica de imagenes'!$A$3:$G$17,5,FALSE),IF($G$5="F1",'Definición técnica de imagenes'!$E$15,'Definición técnica de imagenes'!$F$13)),'Definición técnica de imagenes'!$E$16),"")</f>
        <v/>
      </c>
      <c r="H88" s="62" t="str">
        <f t="shared" si="5"/>
        <v/>
      </c>
      <c r="I88" s="62" t="str">
        <f>IF(OR(B88&lt;&gt;"",J88&lt;&gt;""),IF($G$4="Recurso",IF(LEFT($G$5,1)="M",IF(VLOOKUP($G$5,'Definición técnica de imagenes'!$A$3:$G$17,6,FALSE)=0,"",VLOOKUP($G$5,'Definición técnica de imagenes'!$A$3:$G$17,6,FALSE)),IF($G$5="F1","","")),'Definición técnica de imagenes'!$F$16),"")</f>
        <v/>
      </c>
      <c r="J88" s="62"/>
      <c r="K88" s="45"/>
    </row>
    <row r="89" spans="1:11" s="59" customFormat="1">
      <c r="A89" s="71"/>
      <c r="B89" s="71"/>
      <c r="C89" s="71"/>
      <c r="D89" s="62"/>
      <c r="E89" s="62"/>
      <c r="F89" s="62" t="str">
        <f t="shared" si="4"/>
        <v/>
      </c>
      <c r="G89" s="62" t="str">
        <f>IF(F89&lt;&gt;"",IF($G$4="Recurso",IF(LEFT($G$5,1)="M",VLOOKUP($G$5,'Definición técnica de imagenes'!$A$3:$G$17,5,FALSE),IF($G$5="F1",'Definición técnica de imagenes'!$E$15,'Definición técnica de imagenes'!$F$13)),'Definición técnica de imagenes'!$E$16),"")</f>
        <v/>
      </c>
      <c r="H89" s="62" t="str">
        <f t="shared" si="5"/>
        <v/>
      </c>
      <c r="I89" s="62" t="str">
        <f>IF(OR(B89&lt;&gt;"",J89&lt;&gt;""),IF($G$4="Recurso",IF(LEFT($G$5,1)="M",IF(VLOOKUP($G$5,'Definición técnica de imagenes'!$A$3:$G$17,6,FALSE)=0,"",VLOOKUP($G$5,'Definición técnica de imagenes'!$A$3:$G$17,6,FALSE)),IF($G$5="F1","","")),'Definición técnica de imagenes'!$F$16),"")</f>
        <v/>
      </c>
      <c r="J89" s="62"/>
      <c r="K89" s="45"/>
    </row>
    <row r="90" spans="1:11" s="59" customFormat="1">
      <c r="A90" s="71"/>
      <c r="B90" s="71"/>
      <c r="C90" s="71"/>
      <c r="D90" s="62"/>
      <c r="E90" s="62"/>
      <c r="F90" s="62" t="str">
        <f t="shared" si="4"/>
        <v/>
      </c>
      <c r="G90" s="62" t="str">
        <f>IF(F90&lt;&gt;"",IF($G$4="Recurso",IF(LEFT($G$5,1)="M",VLOOKUP($G$5,'Definición técnica de imagenes'!$A$3:$G$17,5,FALSE),IF($G$5="F1",'Definición técnica de imagenes'!$E$15,'Definición técnica de imagenes'!$F$13)),'Definición técnica de imagenes'!$E$16),"")</f>
        <v/>
      </c>
      <c r="H90" s="62" t="str">
        <f t="shared" si="5"/>
        <v/>
      </c>
      <c r="I90" s="62" t="str">
        <f>IF(OR(B90&lt;&gt;"",J90&lt;&gt;""),IF($G$4="Recurso",IF(LEFT($G$5,1)="M",IF(VLOOKUP($G$5,'Definición técnica de imagenes'!$A$3:$G$17,6,FALSE)=0,"",VLOOKUP($G$5,'Definición técnica de imagenes'!$A$3:$G$17,6,FALSE)),IF($G$5="F1","","")),'Definición técnica de imagenes'!$F$16),"")</f>
        <v/>
      </c>
      <c r="J90" s="62"/>
      <c r="K90" s="45"/>
    </row>
    <row r="91" spans="1:11" s="59" customFormat="1">
      <c r="A91" s="71"/>
      <c r="B91" s="71"/>
      <c r="C91" s="71"/>
      <c r="D91" s="62"/>
      <c r="E91" s="62"/>
      <c r="F91" s="62" t="str">
        <f t="shared" si="4"/>
        <v/>
      </c>
      <c r="G91" s="62" t="str">
        <f>IF(F91&lt;&gt;"",IF($G$4="Recurso",IF(LEFT($G$5,1)="M",VLOOKUP($G$5,'Definición técnica de imagenes'!$A$3:$G$17,5,FALSE),IF($G$5="F1",'Definición técnica de imagenes'!$E$15,'Definición técnica de imagenes'!$F$13)),'Definición técnica de imagenes'!$E$16),"")</f>
        <v/>
      </c>
      <c r="H91" s="62" t="str">
        <f t="shared" si="5"/>
        <v/>
      </c>
      <c r="I91" s="62" t="str">
        <f>IF(OR(B91&lt;&gt;"",J91&lt;&gt;""),IF($G$4="Recurso",IF(LEFT($G$5,1)="M",IF(VLOOKUP($G$5,'Definición técnica de imagenes'!$A$3:$G$17,6,FALSE)=0,"",VLOOKUP($G$5,'Definición técnica de imagenes'!$A$3:$G$17,6,FALSE)),IF($G$5="F1","","")),'Definición técnica de imagenes'!$F$16),"")</f>
        <v/>
      </c>
      <c r="J91" s="62"/>
      <c r="K91" s="45"/>
    </row>
    <row r="92" spans="1:11" s="59" customFormat="1">
      <c r="A92" s="71"/>
      <c r="B92" s="71"/>
      <c r="C92" s="71"/>
      <c r="D92" s="62"/>
      <c r="E92" s="62"/>
      <c r="F92" s="62" t="str">
        <f t="shared" si="4"/>
        <v/>
      </c>
      <c r="G92" s="62" t="str">
        <f>IF(F92&lt;&gt;"",IF($G$4="Recurso",IF(LEFT($G$5,1)="M",VLOOKUP($G$5,'Definición técnica de imagenes'!$A$3:$G$17,5,FALSE),IF($G$5="F1",'Definición técnica de imagenes'!$E$15,'Definición técnica de imagenes'!$F$13)),'Definición técnica de imagenes'!$E$16),"")</f>
        <v/>
      </c>
      <c r="H92" s="62" t="str">
        <f t="shared" si="5"/>
        <v/>
      </c>
      <c r="I92" s="62" t="str">
        <f>IF(OR(B92&lt;&gt;"",J92&lt;&gt;""),IF($G$4="Recurso",IF(LEFT($G$5,1)="M",IF(VLOOKUP($G$5,'Definición técnica de imagenes'!$A$3:$G$17,6,FALSE)=0,"",VLOOKUP($G$5,'Definición técnica de imagenes'!$A$3:$G$17,6,FALSE)),IF($G$5="F1","","")),'Definición técnica de imagenes'!$F$16),"")</f>
        <v/>
      </c>
      <c r="J92" s="62"/>
      <c r="K92" s="45"/>
    </row>
    <row r="93" spans="1:11" s="59" customFormat="1">
      <c r="A93" s="71"/>
      <c r="B93" s="71"/>
      <c r="C93" s="71"/>
      <c r="D93" s="62"/>
      <c r="E93" s="62"/>
      <c r="F93" s="62" t="str">
        <f t="shared" si="4"/>
        <v/>
      </c>
      <c r="G93" s="62" t="str">
        <f>IF(F93&lt;&gt;"",IF($G$4="Recurso",IF(LEFT($G$5,1)="M",VLOOKUP($G$5,'Definición técnica de imagenes'!$A$3:$G$17,5,FALSE),IF($G$5="F1",'Definición técnica de imagenes'!$E$15,'Definición técnica de imagenes'!$F$13)),'Definición técnica de imagenes'!$E$16),"")</f>
        <v/>
      </c>
      <c r="H93" s="62" t="str">
        <f t="shared" si="5"/>
        <v/>
      </c>
      <c r="I93" s="62" t="str">
        <f>IF(OR(B93&lt;&gt;"",J93&lt;&gt;""),IF($G$4="Recurso",IF(LEFT($G$5,1)="M",IF(VLOOKUP($G$5,'Definición técnica de imagenes'!$A$3:$G$17,6,FALSE)=0,"",VLOOKUP($G$5,'Definición técnica de imagenes'!$A$3:$G$17,6,FALSE)),IF($G$5="F1","","")),'Definición técnica de imagenes'!$F$16),"")</f>
        <v/>
      </c>
      <c r="J93" s="62"/>
      <c r="K93" s="45"/>
    </row>
    <row r="94" spans="1:11" s="59" customFormat="1">
      <c r="A94" s="71"/>
      <c r="B94" s="71"/>
      <c r="C94" s="71"/>
      <c r="D94" s="62"/>
      <c r="E94" s="62"/>
      <c r="F94" s="62" t="str">
        <f t="shared" si="4"/>
        <v/>
      </c>
      <c r="G94" s="62" t="str">
        <f>IF(F94&lt;&gt;"",IF($G$4="Recurso",IF(LEFT($G$5,1)="M",VLOOKUP($G$5,'Definición técnica de imagenes'!$A$3:$G$17,5,FALSE),IF($G$5="F1",'Definición técnica de imagenes'!$E$15,'Definición técnica de imagenes'!$F$13)),'Definición técnica de imagenes'!$E$16),"")</f>
        <v/>
      </c>
      <c r="H94" s="62" t="str">
        <f t="shared" si="5"/>
        <v/>
      </c>
      <c r="I94" s="62" t="str">
        <f>IF(OR(B94&lt;&gt;"",J94&lt;&gt;""),IF($G$4="Recurso",IF(LEFT($G$5,1)="M",IF(VLOOKUP($G$5,'Definición técnica de imagenes'!$A$3:$G$17,6,FALSE)=0,"",VLOOKUP($G$5,'Definición técnica de imagenes'!$A$3:$G$17,6,FALSE)),IF($G$5="F1","","")),'Definición técnica de imagenes'!$F$16),"")</f>
        <v/>
      </c>
      <c r="J94" s="62"/>
      <c r="K94" s="45"/>
    </row>
    <row r="95" spans="1:11" s="59" customFormat="1">
      <c r="A95" s="71"/>
      <c r="B95" s="71"/>
      <c r="C95" s="71"/>
      <c r="D95" s="62"/>
      <c r="E95" s="62"/>
      <c r="F95" s="62" t="str">
        <f t="shared" si="4"/>
        <v/>
      </c>
      <c r="G95" s="62" t="str">
        <f>IF(F95&lt;&gt;"",IF($G$4="Recurso",IF(LEFT($G$5,1)="M",VLOOKUP($G$5,'Definición técnica de imagenes'!$A$3:$G$17,5,FALSE),IF($G$5="F1",'Definición técnica de imagenes'!$E$15,'Definición técnica de imagenes'!$F$13)),'Definición técnica de imagenes'!$E$16),"")</f>
        <v/>
      </c>
      <c r="H95" s="62" t="str">
        <f t="shared" si="5"/>
        <v/>
      </c>
      <c r="I95" s="62" t="str">
        <f>IF(OR(B95&lt;&gt;"",J95&lt;&gt;""),IF($G$4="Recurso",IF(LEFT($G$5,1)="M",IF(VLOOKUP($G$5,'Definición técnica de imagenes'!$A$3:$G$17,6,FALSE)=0,"",VLOOKUP($G$5,'Definición técnica de imagenes'!$A$3:$G$17,6,FALSE)),IF($G$5="F1","","")),'Definición técnica de imagenes'!$F$16),"")</f>
        <v/>
      </c>
      <c r="J95" s="62"/>
      <c r="K95" s="45"/>
    </row>
    <row r="96" spans="1:11" s="59" customFormat="1">
      <c r="A96" s="71"/>
      <c r="B96" s="71"/>
      <c r="C96" s="71"/>
      <c r="D96" s="62"/>
      <c r="E96" s="62"/>
      <c r="F96" s="62" t="str">
        <f t="shared" si="4"/>
        <v/>
      </c>
      <c r="G96" s="62" t="str">
        <f>IF(F96&lt;&gt;"",IF($G$4="Recurso",IF(LEFT($G$5,1)="M",VLOOKUP($G$5,'Definición técnica de imagenes'!$A$3:$G$17,5,FALSE),IF($G$5="F1",'Definición técnica de imagenes'!$E$15,'Definición técnica de imagenes'!$F$13)),'Definición técnica de imagenes'!$E$16),"")</f>
        <v/>
      </c>
      <c r="H96" s="62" t="str">
        <f t="shared" si="5"/>
        <v/>
      </c>
      <c r="I96" s="62" t="str">
        <f>IF(OR(B96&lt;&gt;"",J96&lt;&gt;""),IF($G$4="Recurso",IF(LEFT($G$5,1)="M",IF(VLOOKUP($G$5,'Definición técnica de imagenes'!$A$3:$G$17,6,FALSE)=0,"",VLOOKUP($G$5,'Definición técnica de imagenes'!$A$3:$G$17,6,FALSE)),IF($G$5="F1","","")),'Definición técnica de imagenes'!$F$16),"")</f>
        <v/>
      </c>
      <c r="J96" s="62"/>
      <c r="K96" s="45"/>
    </row>
    <row r="97" spans="1:11" s="59" customFormat="1">
      <c r="A97" s="71"/>
      <c r="B97" s="71"/>
      <c r="C97" s="71"/>
      <c r="D97" s="62"/>
      <c r="E97" s="62"/>
      <c r="F97" s="62" t="str">
        <f t="shared" si="4"/>
        <v/>
      </c>
      <c r="G97" s="62" t="str">
        <f>IF(F97&lt;&gt;"",IF($G$4="Recurso",IF(LEFT($G$5,1)="M",VLOOKUP($G$5,'Definición técnica de imagenes'!$A$3:$G$17,5,FALSE),IF($G$5="F1",'Definición técnica de imagenes'!$E$15,'Definición técnica de imagenes'!$F$13)),'Definición técnica de imagenes'!$E$16),"")</f>
        <v/>
      </c>
      <c r="H97" s="62" t="str">
        <f t="shared" si="5"/>
        <v/>
      </c>
      <c r="I97" s="62" t="str">
        <f>IF(OR(B97&lt;&gt;"",J97&lt;&gt;""),IF($G$4="Recurso",IF(LEFT($G$5,1)="M",IF(VLOOKUP($G$5,'Definición técnica de imagenes'!$A$3:$G$17,6,FALSE)=0,"",VLOOKUP($G$5,'Definición técnica de imagenes'!$A$3:$G$17,6,FALSE)),IF($G$5="F1","","")),'Definición técnica de imagenes'!$F$16),"")</f>
        <v/>
      </c>
      <c r="J97" s="62"/>
      <c r="K97" s="45"/>
    </row>
    <row r="98" spans="1:11" s="59" customFormat="1">
      <c r="A98" s="71"/>
      <c r="B98" s="71"/>
      <c r="C98" s="71"/>
      <c r="D98" s="62"/>
      <c r="E98" s="62"/>
      <c r="F98" s="62" t="str">
        <f t="shared" si="4"/>
        <v/>
      </c>
      <c r="G98" s="62" t="str">
        <f>IF(F98&lt;&gt;"",IF($G$4="Recurso",IF(LEFT($G$5,1)="M",VLOOKUP($G$5,'Definición técnica de imagenes'!$A$3:$G$17,5,FALSE),IF($G$5="F1",'Definición técnica de imagenes'!$E$15,'Definición técnica de imagenes'!$F$13)),'Definición técnica de imagenes'!$E$16),"")</f>
        <v/>
      </c>
      <c r="H98" s="62" t="str">
        <f t="shared" si="5"/>
        <v/>
      </c>
      <c r="I98" s="62" t="str">
        <f>IF(OR(B98&lt;&gt;"",J98&lt;&gt;""),IF($G$4="Recurso",IF(LEFT($G$5,1)="M",IF(VLOOKUP($G$5,'Definición técnica de imagenes'!$A$3:$G$17,6,FALSE)=0,"",VLOOKUP($G$5,'Definición técnica de imagenes'!$A$3:$G$17,6,FALSE)),IF($G$5="F1","","")),'Definición técnica de imagenes'!$F$16),"")</f>
        <v/>
      </c>
      <c r="J98" s="62"/>
      <c r="K98" s="45"/>
    </row>
    <row r="99" spans="1:11" s="59" customFormat="1">
      <c r="A99" s="71"/>
      <c r="B99" s="71"/>
      <c r="C99" s="71"/>
      <c r="D99" s="62"/>
      <c r="E99" s="62"/>
      <c r="F99" s="62" t="str">
        <f t="shared" si="4"/>
        <v/>
      </c>
      <c r="G99" s="62" t="str">
        <f>IF(F99&lt;&gt;"",IF($G$4="Recurso",IF(LEFT($G$5,1)="M",VLOOKUP($G$5,'Definición técnica de imagenes'!$A$3:$G$17,5,FALSE),IF($G$5="F1",'Definición técnica de imagenes'!$E$15,'Definición técnica de imagenes'!$F$13)),'Definición técnica de imagenes'!$E$16),"")</f>
        <v/>
      </c>
      <c r="H99" s="62" t="str">
        <f t="shared" si="5"/>
        <v/>
      </c>
      <c r="I99" s="62" t="str">
        <f>IF(OR(B99&lt;&gt;"",J99&lt;&gt;""),IF($G$4="Recurso",IF(LEFT($G$5,1)="M",IF(VLOOKUP($G$5,'Definición técnica de imagenes'!$A$3:$G$17,6,FALSE)=0,"",VLOOKUP($G$5,'Definición técnica de imagenes'!$A$3:$G$17,6,FALSE)),IF($G$5="F1","","")),'Definición técnica de imagenes'!$F$16),"")</f>
        <v/>
      </c>
      <c r="J99" s="62"/>
      <c r="K99" s="45"/>
    </row>
    <row r="100" spans="1:11" s="59" customFormat="1">
      <c r="A100" s="71"/>
      <c r="B100" s="71"/>
      <c r="C100" s="71"/>
      <c r="D100" s="62"/>
      <c r="E100" s="62"/>
      <c r="F100" s="62" t="str">
        <f t="shared" si="4"/>
        <v/>
      </c>
      <c r="G100" s="62" t="str">
        <f>IF(F100&lt;&gt;"",IF($G$4="Recurso",IF(LEFT($G$5,1)="M",VLOOKUP($G$5,'Definición técnica de imagenes'!$A$3:$G$17,5,FALSE),IF($G$5="F1",'Definición técnica de imagenes'!$E$15,'Definición técnica de imagenes'!$F$13)),'Definición técnica de imagenes'!$E$16),"")</f>
        <v/>
      </c>
      <c r="H100" s="62" t="str">
        <f t="shared" si="5"/>
        <v/>
      </c>
      <c r="I100" s="62" t="str">
        <f>IF(OR(B100&lt;&gt;"",J100&lt;&gt;""),IF($G$4="Recurso",IF(LEFT($G$5,1)="M",IF(VLOOKUP($G$5,'Definición técnica de imagenes'!$A$3:$G$17,6,FALSE)=0,"",VLOOKUP($G$5,'Definición técnica de imagenes'!$A$3:$G$17,6,FALSE)),IF($G$5="F1","","")),'Definición técnica de imagenes'!$F$16),"")</f>
        <v/>
      </c>
      <c r="J100" s="62"/>
      <c r="K100" s="45"/>
    </row>
    <row r="101" spans="1:11" s="59" customFormat="1">
      <c r="A101" s="71"/>
      <c r="B101" s="71"/>
      <c r="C101" s="71"/>
      <c r="D101" s="62"/>
      <c r="E101" s="62"/>
      <c r="F101" s="62" t="str">
        <f t="shared" si="4"/>
        <v/>
      </c>
      <c r="G101" s="62" t="str">
        <f>IF(F101&lt;&gt;"",IF($G$4="Recurso",IF(LEFT($G$5,1)="M",VLOOKUP($G$5,'Definición técnica de imagenes'!$A$3:$G$17,5,FALSE),IF($G$5="F1",'Definición técnica de imagenes'!$E$15,'Definición técnica de imagenes'!$F$13)),'Definición técnica de imagenes'!$E$16),"")</f>
        <v/>
      </c>
      <c r="H101" s="62" t="str">
        <f t="shared" si="5"/>
        <v/>
      </c>
      <c r="I101" s="62" t="str">
        <f>IF(OR(B101&lt;&gt;"",J101&lt;&gt;""),IF($G$4="Recurso",IF(LEFT($G$5,1)="M",IF(VLOOKUP($G$5,'Definición técnica de imagenes'!$A$3:$G$17,6,FALSE)=0,"",VLOOKUP($G$5,'Definición técnica de imagenes'!$A$3:$G$17,6,FALSE)),IF($G$5="F1","","")),'Definición técnica de imagenes'!$F$16),"")</f>
        <v/>
      </c>
      <c r="J101" s="62"/>
      <c r="K101" s="45"/>
    </row>
    <row r="102" spans="1:11" s="59" customFormat="1">
      <c r="A102" s="71"/>
      <c r="B102" s="71"/>
      <c r="C102" s="71"/>
      <c r="D102" s="62"/>
      <c r="E102" s="62"/>
      <c r="F102" s="62" t="str">
        <f t="shared" si="4"/>
        <v/>
      </c>
      <c r="G102" s="62" t="str">
        <f>IF(F102&lt;&gt;"",IF($G$4="Recurso",IF(LEFT($G$5,1)="M",VLOOKUP($G$5,'Definición técnica de imagenes'!$A$3:$G$17,5,FALSE),IF($G$5="F1",'Definición técnica de imagenes'!$E$15,'Definición técnica de imagenes'!$F$13)),'Definición técnica de imagenes'!$E$16),"")</f>
        <v/>
      </c>
      <c r="H102" s="62" t="str">
        <f t="shared" si="5"/>
        <v/>
      </c>
      <c r="I102" s="62" t="str">
        <f>IF(OR(B102&lt;&gt;"",J102&lt;&gt;""),IF($G$4="Recurso",IF(LEFT($G$5,1)="M",IF(VLOOKUP($G$5,'Definición técnica de imagenes'!$A$3:$G$17,6,FALSE)=0,"",VLOOKUP($G$5,'Definición técnica de imagenes'!$A$3:$G$17,6,FALSE)),IF($G$5="F1","","")),'Definición técnica de imagenes'!$F$16),"")</f>
        <v/>
      </c>
      <c r="J102" s="62"/>
      <c r="K102" s="45"/>
    </row>
    <row r="103" spans="1:11" s="59" customFormat="1">
      <c r="A103" s="71"/>
      <c r="B103" s="71"/>
      <c r="C103" s="71"/>
      <c r="D103" s="62"/>
      <c r="E103" s="62"/>
      <c r="F103" s="62" t="str">
        <f t="shared" si="4"/>
        <v/>
      </c>
      <c r="G103" s="62" t="str">
        <f>IF(F103&lt;&gt;"",IF($G$4="Recurso",IF(LEFT($G$5,1)="M",VLOOKUP($G$5,'Definición técnica de imagenes'!$A$3:$G$17,5,FALSE),IF($G$5="F1",'Definición técnica de imagenes'!$E$15,'Definición técnica de imagenes'!$F$13)),'Definición técnica de imagenes'!$E$16),"")</f>
        <v/>
      </c>
      <c r="H103" s="62" t="str">
        <f t="shared" si="5"/>
        <v/>
      </c>
      <c r="I103" s="62" t="str">
        <f>IF(OR(B103&lt;&gt;"",J103&lt;&gt;""),IF($G$4="Recurso",IF(LEFT($G$5,1)="M",IF(VLOOKUP($G$5,'Definición técnica de imagenes'!$A$3:$G$17,6,FALSE)=0,"",VLOOKUP($G$5,'Definición técnica de imagenes'!$A$3:$G$17,6,FALSE)),IF($G$5="F1","","")),'Definición técnica de imagenes'!$F$16),"")</f>
        <v/>
      </c>
      <c r="J103" s="62"/>
      <c r="K103" s="45"/>
    </row>
    <row r="104" spans="1:11" s="59" customFormat="1">
      <c r="A104" s="71"/>
      <c r="B104" s="71"/>
      <c r="C104" s="71"/>
      <c r="D104" s="62"/>
      <c r="E104" s="62"/>
      <c r="F104" s="62" t="str">
        <f t="shared" si="4"/>
        <v/>
      </c>
      <c r="G104" s="62" t="str">
        <f>IF(F104&lt;&gt;"",IF($G$4="Recurso",IF(LEFT($G$5,1)="M",VLOOKUP($G$5,'Definición técnica de imagenes'!$A$3:$G$17,5,FALSE),IF($G$5="F1",'Definición técnica de imagenes'!$E$15,'Definición técnica de imagenes'!$F$13)),'Definición técnica de imagenes'!$E$16),"")</f>
        <v/>
      </c>
      <c r="H104" s="62" t="str">
        <f t="shared" si="5"/>
        <v/>
      </c>
      <c r="I104" s="62" t="str">
        <f>IF(OR(B104&lt;&gt;"",J104&lt;&gt;""),IF($G$4="Recurso",IF(LEFT($G$5,1)="M",IF(VLOOKUP($G$5,'Definición técnica de imagenes'!$A$3:$G$17,6,FALSE)=0,"",VLOOKUP($G$5,'Definición técnica de imagenes'!$A$3:$G$17,6,FALSE)),IF($G$5="F1","","")),'Definición técnica de imagenes'!$F$16),"")</f>
        <v/>
      </c>
      <c r="J104" s="62"/>
      <c r="K104" s="45"/>
    </row>
    <row r="105" spans="1:11" s="59" customFormat="1">
      <c r="A105" s="71"/>
      <c r="B105" s="71"/>
      <c r="C105" s="71"/>
      <c r="D105" s="62"/>
      <c r="E105" s="62"/>
      <c r="F105" s="62" t="str">
        <f t="shared" si="4"/>
        <v/>
      </c>
      <c r="G105" s="62" t="str">
        <f>IF(F105&lt;&gt;"",IF($G$4="Recurso",IF(LEFT($G$5,1)="M",VLOOKUP($G$5,'Definición técnica de imagenes'!$A$3:$G$17,5,FALSE),IF($G$5="F1",'Definición técnica de imagenes'!$E$15,'Definición técnica de imagenes'!$F$13)),'Definición técnica de imagenes'!$E$16),"")</f>
        <v/>
      </c>
      <c r="H105" s="62" t="str">
        <f t="shared" si="5"/>
        <v/>
      </c>
      <c r="I105" s="62" t="str">
        <f>IF(OR(B105&lt;&gt;"",J105&lt;&gt;""),IF($G$4="Recurso",IF(LEFT($G$5,1)="M",IF(VLOOKUP($G$5,'Definición técnica de imagenes'!$A$3:$G$17,6,FALSE)=0,"",VLOOKUP($G$5,'Definición técnica de imagenes'!$A$3:$G$17,6,FALSE)),IF($G$5="F1","","")),'Definición técnica de imagenes'!$F$16),"")</f>
        <v/>
      </c>
      <c r="J105" s="62"/>
      <c r="K105" s="45"/>
    </row>
    <row r="106" spans="1:11" s="59" customFormat="1">
      <c r="A106" s="71"/>
      <c r="B106" s="71"/>
      <c r="C106" s="71"/>
      <c r="D106" s="62"/>
      <c r="E106" s="62"/>
      <c r="F106" s="62" t="str">
        <f t="shared" si="4"/>
        <v/>
      </c>
      <c r="G106" s="62" t="str">
        <f>IF(F106&lt;&gt;"",IF($G$4="Recurso",IF(LEFT($G$5,1)="M",VLOOKUP($G$5,'Definición técnica de imagenes'!$A$3:$G$17,5,FALSE),IF($G$5="F1",'Definición técnica de imagenes'!$E$15,'Definición técnica de imagenes'!$F$13)),'Definición técnica de imagenes'!$E$16),"")</f>
        <v/>
      </c>
      <c r="H106" s="62" t="str">
        <f t="shared" si="5"/>
        <v/>
      </c>
      <c r="I106" s="62" t="str">
        <f>IF(OR(B106&lt;&gt;"",J106&lt;&gt;""),IF($G$4="Recurso",IF(LEFT($G$5,1)="M",IF(VLOOKUP($G$5,'Definición técnica de imagenes'!$A$3:$G$17,6,FALSE)=0,"",VLOOKUP($G$5,'Definición técnica de imagenes'!$A$3:$G$17,6,FALSE)),IF($G$5="F1","","")),'Definición técnica de imagenes'!$F$16),"")</f>
        <v/>
      </c>
      <c r="J106" s="62"/>
      <c r="K106" s="45"/>
    </row>
    <row r="107" spans="1:11" s="59" customFormat="1">
      <c r="A107" s="71"/>
      <c r="B107" s="71"/>
      <c r="C107" s="71"/>
      <c r="D107" s="62"/>
      <c r="E107" s="62"/>
      <c r="F107" s="62" t="str">
        <f t="shared" si="4"/>
        <v/>
      </c>
      <c r="G107" s="62" t="str">
        <f>IF(F107&lt;&gt;"",IF($G$4="Recurso",IF(LEFT($G$5,1)="M",VLOOKUP($G$5,'Definición técnica de imagenes'!$A$3:$G$17,5,FALSE),IF($G$5="F1",'Definición técnica de imagenes'!$E$15,'Definición técnica de imagenes'!$F$13)),'Definición técnica de imagenes'!$E$16),"")</f>
        <v/>
      </c>
      <c r="H107" s="62" t="str">
        <f t="shared" si="5"/>
        <v/>
      </c>
      <c r="I107" s="62" t="str">
        <f>IF(OR(B107&lt;&gt;"",J107&lt;&gt;""),IF($G$4="Recurso",IF(LEFT($G$5,1)="M",IF(VLOOKUP($G$5,'Definición técnica de imagenes'!$A$3:$G$17,6,FALSE)=0,"",VLOOKUP($G$5,'Definición técnica de imagenes'!$A$3:$G$17,6,FALSE)),IF($G$5="F1","","")),'Definición técnica de imagenes'!$F$16),"")</f>
        <v/>
      </c>
      <c r="J107" s="62"/>
      <c r="K107" s="45"/>
    </row>
    <row r="108" spans="1:11" s="59" customFormat="1">
      <c r="A108" s="71"/>
      <c r="B108" s="71"/>
      <c r="C108" s="71"/>
      <c r="D108" s="62"/>
      <c r="E108" s="62"/>
      <c r="F108" s="62" t="str">
        <f t="shared" si="4"/>
        <v/>
      </c>
      <c r="G108" s="62" t="str">
        <f>IF(F108&lt;&gt;"",IF($G$4="Recurso",IF(LEFT($G$5,1)="M",VLOOKUP($G$5,'Definición técnica de imagenes'!$A$3:$G$17,5,FALSE),IF($G$5="F1",'Definición técnica de imagenes'!$E$15,'Definición técnica de imagenes'!$F$13)),'Definición técnica de imagenes'!$E$16),"")</f>
        <v/>
      </c>
      <c r="H108" s="62" t="str">
        <f t="shared" si="5"/>
        <v/>
      </c>
      <c r="I108" s="62" t="str">
        <f>IF(OR(B108&lt;&gt;"",J108&lt;&gt;""),IF($G$4="Recurso",IF(LEFT($G$5,1)="M",IF(VLOOKUP($G$5,'Definición técnica de imagenes'!$A$3:$G$17,6,FALSE)=0,"",VLOOKUP($G$5,'Definición técnica de imagenes'!$A$3:$G$17,6,FALSE)),IF($G$5="F1","","")),'Definición técnica de imagenes'!$F$16),"")</f>
        <v/>
      </c>
      <c r="J108" s="62"/>
      <c r="K108" s="4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topLeftCell="A10" workbookViewId="0">
      <selection activeCell="D20" sqref="D20"/>
    </sheetView>
  </sheetViews>
  <sheetFormatPr baseColWidth="10" defaultColWidth="11" defaultRowHeight="15.6"/>
  <cols>
    <col min="1" max="1" width="72.19921875" style="9" customWidth="1"/>
    <col min="2" max="2" width="11" style="9"/>
    <col min="3" max="3" width="13.796875" style="9" customWidth="1"/>
    <col min="4" max="4" width="11.296875" style="9" customWidth="1"/>
    <col min="5" max="7" width="11" style="9"/>
    <col min="8" max="11" width="11" style="9" hidden="1" customWidth="1"/>
    <col min="12" max="16384" width="11" style="9"/>
  </cols>
  <sheetData>
    <row r="1" spans="1:11" ht="16.2" thickBot="1">
      <c r="A1" s="96" t="s">
        <v>38</v>
      </c>
      <c r="B1" s="97"/>
      <c r="C1" s="97"/>
      <c r="D1" s="97"/>
      <c r="E1" s="97"/>
      <c r="F1" s="98"/>
    </row>
    <row r="2" spans="1:11">
      <c r="A2" s="15" t="s">
        <v>42</v>
      </c>
      <c r="B2" s="16"/>
      <c r="C2" s="99" t="s">
        <v>13</v>
      </c>
      <c r="D2" s="100"/>
      <c r="E2" s="101"/>
      <c r="F2" s="17"/>
    </row>
    <row r="3" spans="1:11" ht="62.4">
      <c r="A3" s="18" t="s">
        <v>43</v>
      </c>
      <c r="B3" s="16"/>
      <c r="C3" s="105" t="s">
        <v>14</v>
      </c>
      <c r="D3" s="106"/>
      <c r="E3" s="107"/>
      <c r="F3" s="17"/>
      <c r="H3" s="9" t="s">
        <v>18</v>
      </c>
      <c r="I3" s="9" t="s">
        <v>19</v>
      </c>
      <c r="J3" s="9" t="s">
        <v>20</v>
      </c>
      <c r="K3" s="9" t="s">
        <v>52</v>
      </c>
    </row>
    <row r="4" spans="1:11" ht="31.2">
      <c r="A4" s="15" t="s">
        <v>44</v>
      </c>
      <c r="B4" s="16"/>
      <c r="C4" s="11" t="s">
        <v>15</v>
      </c>
      <c r="D4" s="10" t="s">
        <v>16</v>
      </c>
      <c r="E4" s="14" t="s">
        <v>17</v>
      </c>
      <c r="F4" s="17"/>
      <c r="H4" s="9" t="s">
        <v>21</v>
      </c>
      <c r="I4" s="9" t="s">
        <v>25</v>
      </c>
      <c r="J4" s="9">
        <v>1</v>
      </c>
      <c r="K4" s="9">
        <v>1</v>
      </c>
    </row>
    <row r="5" spans="1:11" ht="78.599999999999994" thickBot="1">
      <c r="A5" s="18" t="s">
        <v>45</v>
      </c>
      <c r="B5" s="16"/>
      <c r="C5" s="13" t="s">
        <v>35</v>
      </c>
      <c r="D5" s="108" t="str">
        <f>CONCATENATE(H21,"_",I21,"_",J21,"_CO")</f>
        <v>LE_07_04_CO</v>
      </c>
      <c r="E5" s="109"/>
      <c r="F5" s="17"/>
      <c r="H5" s="9" t="s">
        <v>22</v>
      </c>
      <c r="I5" s="9" t="s">
        <v>26</v>
      </c>
      <c r="J5" s="9">
        <v>2</v>
      </c>
      <c r="K5" s="9">
        <v>2</v>
      </c>
    </row>
    <row r="6" spans="1:11" ht="31.8" thickBot="1">
      <c r="A6" s="15" t="s">
        <v>10</v>
      </c>
      <c r="B6" s="16"/>
      <c r="C6" s="16"/>
      <c r="D6" s="16"/>
      <c r="E6" s="16"/>
      <c r="F6" s="17"/>
      <c r="H6" s="9" t="s">
        <v>23</v>
      </c>
      <c r="I6" s="9" t="s">
        <v>27</v>
      </c>
      <c r="J6" s="9">
        <v>3</v>
      </c>
      <c r="K6" s="9">
        <v>3</v>
      </c>
    </row>
    <row r="7" spans="1:11" ht="47.4" thickBot="1">
      <c r="A7" s="18" t="s">
        <v>11</v>
      </c>
      <c r="B7" s="16"/>
      <c r="C7" s="44" t="s">
        <v>127</v>
      </c>
      <c r="D7" s="94" t="str">
        <f>CONCATENATE("SolicitudGrafica_",D5,".xls")</f>
        <v>SolicitudGrafica_LE_07_04_CO.xls</v>
      </c>
      <c r="E7" s="94"/>
      <c r="F7" s="95"/>
      <c r="H7" s="9" t="s">
        <v>24</v>
      </c>
      <c r="I7" s="9" t="s">
        <v>28</v>
      </c>
      <c r="J7" s="9">
        <v>4</v>
      </c>
      <c r="K7" s="9">
        <v>4</v>
      </c>
    </row>
    <row r="8" spans="1:11" ht="46.8">
      <c r="A8" s="18" t="s">
        <v>53</v>
      </c>
      <c r="B8" s="16"/>
      <c r="C8" s="16"/>
      <c r="D8" s="16"/>
      <c r="E8" s="16"/>
      <c r="F8" s="17"/>
      <c r="I8" s="9" t="s">
        <v>29</v>
      </c>
      <c r="J8" s="9">
        <v>5</v>
      </c>
      <c r="K8" s="9">
        <v>5</v>
      </c>
    </row>
    <row r="9" spans="1:11" ht="46.8">
      <c r="A9" s="18" t="s">
        <v>12</v>
      </c>
      <c r="B9" s="16"/>
      <c r="C9" s="16"/>
      <c r="D9" s="16"/>
      <c r="E9" s="16"/>
      <c r="F9" s="17"/>
      <c r="I9" s="9" t="s">
        <v>30</v>
      </c>
      <c r="J9" s="9">
        <v>6</v>
      </c>
      <c r="K9" s="9">
        <v>6</v>
      </c>
    </row>
    <row r="10" spans="1:11" ht="31.8" thickBot="1">
      <c r="A10" s="19" t="s">
        <v>36</v>
      </c>
      <c r="B10" s="20"/>
      <c r="C10" s="20"/>
      <c r="D10" s="20"/>
      <c r="E10" s="20"/>
      <c r="F10" s="21"/>
      <c r="I10" s="9" t="s">
        <v>31</v>
      </c>
      <c r="J10" s="9">
        <v>7</v>
      </c>
      <c r="K10" s="9">
        <v>7</v>
      </c>
    </row>
    <row r="11" spans="1:11">
      <c r="I11" s="9" t="s">
        <v>32</v>
      </c>
      <c r="J11" s="9">
        <v>8</v>
      </c>
      <c r="K11" s="9">
        <v>8</v>
      </c>
    </row>
    <row r="12" spans="1:11" ht="16.2" thickBot="1">
      <c r="I12" s="9" t="s">
        <v>37</v>
      </c>
      <c r="J12" s="9">
        <v>9</v>
      </c>
      <c r="K12" s="9">
        <v>9</v>
      </c>
    </row>
    <row r="13" spans="1:11">
      <c r="A13" s="96" t="s">
        <v>41</v>
      </c>
      <c r="B13" s="97"/>
      <c r="C13" s="97"/>
      <c r="D13" s="97"/>
      <c r="E13" s="97"/>
      <c r="F13" s="98"/>
      <c r="I13" s="9" t="s">
        <v>33</v>
      </c>
      <c r="J13" s="9">
        <v>10</v>
      </c>
      <c r="K13" s="9">
        <v>10</v>
      </c>
    </row>
    <row r="14" spans="1:11" ht="16.2" thickBot="1">
      <c r="A14" s="18"/>
      <c r="B14" s="16"/>
      <c r="C14" s="16"/>
      <c r="D14" s="16"/>
      <c r="E14" s="16"/>
      <c r="F14" s="17"/>
      <c r="I14" s="9" t="s">
        <v>34</v>
      </c>
      <c r="J14" s="9">
        <v>11</v>
      </c>
      <c r="K14" s="9">
        <v>11</v>
      </c>
    </row>
    <row r="15" spans="1:11">
      <c r="A15" s="15" t="s">
        <v>46</v>
      </c>
      <c r="B15" s="16"/>
      <c r="C15" s="99" t="s">
        <v>49</v>
      </c>
      <c r="D15" s="100"/>
      <c r="E15" s="100"/>
      <c r="F15" s="101"/>
      <c r="J15" s="9">
        <v>12</v>
      </c>
      <c r="K15" s="9">
        <v>12</v>
      </c>
    </row>
    <row r="16" spans="1:11" ht="67.05" customHeight="1">
      <c r="A16" s="18" t="s">
        <v>47</v>
      </c>
      <c r="B16" s="16"/>
      <c r="C16" s="11" t="s">
        <v>15</v>
      </c>
      <c r="D16" s="10" t="s">
        <v>16</v>
      </c>
      <c r="E16" s="10" t="s">
        <v>17</v>
      </c>
      <c r="F16" s="12" t="s">
        <v>50</v>
      </c>
      <c r="J16" s="9">
        <v>13</v>
      </c>
      <c r="K16" s="9">
        <v>13</v>
      </c>
    </row>
    <row r="17" spans="1:11" ht="32.1" customHeight="1" thickBot="1">
      <c r="A17" s="15" t="s">
        <v>44</v>
      </c>
      <c r="B17" s="16"/>
      <c r="C17" s="13" t="s">
        <v>35</v>
      </c>
      <c r="D17" s="102" t="str">
        <f>CONCATENATE(H21,"_",I21,"_",J21,"_",K45)</f>
        <v>LE_07_04_REC10</v>
      </c>
      <c r="E17" s="103"/>
      <c r="F17" s="104"/>
      <c r="J17" s="9">
        <v>14</v>
      </c>
      <c r="K17" s="9">
        <v>14</v>
      </c>
    </row>
    <row r="18" spans="1:11" ht="78.599999999999994" thickBot="1">
      <c r="A18" s="18" t="s">
        <v>48</v>
      </c>
      <c r="B18" s="16"/>
      <c r="C18" s="44" t="s">
        <v>128</v>
      </c>
      <c r="D18" s="94" t="str">
        <f>CONCATENATE("SolicitudGrafica_",D17,".xls")</f>
        <v>SolicitudGrafica_LE_07_04_REC10.xls</v>
      </c>
      <c r="E18" s="94"/>
      <c r="F18" s="95"/>
      <c r="J18" s="9">
        <v>15</v>
      </c>
      <c r="K18" s="9">
        <v>15</v>
      </c>
    </row>
    <row r="19" spans="1:11">
      <c r="A19" s="15" t="s">
        <v>10</v>
      </c>
      <c r="B19" s="16"/>
      <c r="C19" s="16"/>
      <c r="D19" s="16"/>
      <c r="E19" s="16"/>
      <c r="F19" s="17"/>
      <c r="H19" s="9">
        <v>3</v>
      </c>
      <c r="J19" s="9">
        <v>16</v>
      </c>
      <c r="K19" s="9">
        <v>16</v>
      </c>
    </row>
    <row r="20" spans="1:11" ht="63" thickBot="1">
      <c r="A20" s="19" t="s">
        <v>51</v>
      </c>
      <c r="B20" s="20"/>
      <c r="C20" s="20"/>
      <c r="D20" s="20"/>
      <c r="E20" s="20"/>
      <c r="F20" s="21"/>
      <c r="H20" s="9">
        <v>4</v>
      </c>
      <c r="I20" s="9">
        <v>5</v>
      </c>
      <c r="J20" s="9">
        <v>4</v>
      </c>
      <c r="K20" s="9">
        <v>17</v>
      </c>
    </row>
    <row r="21" spans="1:11">
      <c r="H21" s="9" t="str">
        <f>IF(INDEX(H4:H7,H20)=H4,"MA",IF(INDEX(H4:H7,H20)=H5,"CN",IF(INDEX(H4:H7,H20)=H6,"CS",IF(INDEX(H4:H7,H20)=H7,"LE"))))</f>
        <v>LE</v>
      </c>
      <c r="I21" s="9" t="str">
        <f>CONCATENATE(IF((I20+2)&lt;10,"0",""),I20+2)</f>
        <v>07</v>
      </c>
      <c r="J21" s="9" t="str">
        <f>CONCATENATE(IF(J20&lt;10,"0",""),J20)</f>
        <v>04</v>
      </c>
      <c r="K21" s="9">
        <v>18</v>
      </c>
    </row>
    <row r="22" spans="1:11">
      <c r="K22" s="9">
        <v>19</v>
      </c>
    </row>
    <row r="23" spans="1:11">
      <c r="K23" s="9">
        <v>20</v>
      </c>
    </row>
    <row r="24" spans="1:11">
      <c r="K24" s="9">
        <v>21</v>
      </c>
    </row>
    <row r="25" spans="1:11">
      <c r="K25" s="9">
        <v>22</v>
      </c>
    </row>
    <row r="26" spans="1:11">
      <c r="K26" s="9">
        <v>23</v>
      </c>
    </row>
    <row r="27" spans="1:11">
      <c r="K27" s="9">
        <v>24</v>
      </c>
    </row>
    <row r="28" spans="1:11">
      <c r="K28" s="9">
        <v>25</v>
      </c>
    </row>
    <row r="29" spans="1:11">
      <c r="K29" s="9">
        <v>26</v>
      </c>
    </row>
    <row r="30" spans="1:11">
      <c r="K30" s="9">
        <v>27</v>
      </c>
    </row>
    <row r="31" spans="1:11">
      <c r="K31" s="9">
        <v>28</v>
      </c>
    </row>
    <row r="32" spans="1:11">
      <c r="K32" s="9">
        <v>29</v>
      </c>
    </row>
    <row r="33" spans="11:11">
      <c r="K33" s="9">
        <v>30</v>
      </c>
    </row>
    <row r="34" spans="11:11">
      <c r="K34" s="9">
        <v>31</v>
      </c>
    </row>
    <row r="35" spans="11:11">
      <c r="K35" s="9">
        <v>32</v>
      </c>
    </row>
    <row r="36" spans="11:11">
      <c r="K36" s="9">
        <v>33</v>
      </c>
    </row>
    <row r="37" spans="11:11">
      <c r="K37" s="9">
        <v>34</v>
      </c>
    </row>
    <row r="38" spans="11:11">
      <c r="K38" s="9">
        <v>35</v>
      </c>
    </row>
    <row r="39" spans="11:11">
      <c r="K39" s="9">
        <v>36</v>
      </c>
    </row>
    <row r="40" spans="11:11">
      <c r="K40" s="9">
        <v>37</v>
      </c>
    </row>
    <row r="41" spans="11:11">
      <c r="K41" s="9">
        <v>38</v>
      </c>
    </row>
    <row r="42" spans="11:11">
      <c r="K42" s="9">
        <v>39</v>
      </c>
    </row>
    <row r="43" spans="11:11">
      <c r="K43" s="9">
        <v>40</v>
      </c>
    </row>
    <row r="44" spans="11:11">
      <c r="K44" s="9">
        <v>1</v>
      </c>
    </row>
    <row r="45" spans="11:11">
      <c r="K45" s="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96875" defaultRowHeight="15.6"/>
  <cols>
    <col min="1" max="1" width="21" style="9" customWidth="1"/>
    <col min="2" max="2" width="22.19921875" style="9" customWidth="1"/>
    <col min="3" max="3" width="17.296875" style="9" customWidth="1"/>
    <col min="4" max="4" width="10.796875" style="9"/>
    <col min="5" max="5" width="11.69921875" style="9" customWidth="1"/>
    <col min="6" max="6" width="12.69921875" style="9" customWidth="1"/>
    <col min="7" max="7" width="11" style="9" customWidth="1"/>
    <col min="8" max="8" width="24.5" style="9" customWidth="1"/>
    <col min="9" max="9" width="22.19921875" style="9" customWidth="1"/>
    <col min="10" max="10" width="20.69921875" style="9" customWidth="1"/>
    <col min="11" max="11" width="44.5" style="9" customWidth="1"/>
    <col min="12" max="16384" width="10.796875" style="9"/>
  </cols>
  <sheetData>
    <row r="1" spans="1:11">
      <c r="A1" s="110" t="s">
        <v>56</v>
      </c>
      <c r="B1" s="110" t="s">
        <v>63</v>
      </c>
      <c r="C1" s="110" t="s">
        <v>64</v>
      </c>
      <c r="D1" s="110" t="s">
        <v>5</v>
      </c>
      <c r="E1" s="110" t="s">
        <v>65</v>
      </c>
      <c r="F1" s="110" t="s">
        <v>66</v>
      </c>
      <c r="G1" s="110" t="s">
        <v>67</v>
      </c>
      <c r="H1" s="111" t="s">
        <v>68</v>
      </c>
      <c r="I1" s="111"/>
      <c r="J1" s="111"/>
    </row>
    <row r="2" spans="1:11">
      <c r="A2" s="110"/>
      <c r="B2" s="110"/>
      <c r="C2" s="110"/>
      <c r="D2" s="110"/>
      <c r="E2" s="110"/>
      <c r="F2" s="110"/>
      <c r="G2" s="110"/>
      <c r="H2" s="23" t="s">
        <v>65</v>
      </c>
      <c r="I2" s="23" t="s">
        <v>66</v>
      </c>
      <c r="J2" s="23" t="s">
        <v>67</v>
      </c>
    </row>
    <row r="3" spans="1:11" s="25" customFormat="1">
      <c r="A3" s="24" t="s">
        <v>69</v>
      </c>
      <c r="B3" s="24" t="s">
        <v>70</v>
      </c>
      <c r="C3" s="24" t="s">
        <v>71</v>
      </c>
      <c r="D3" s="24" t="s">
        <v>72</v>
      </c>
      <c r="E3" s="24" t="s">
        <v>73</v>
      </c>
      <c r="F3" s="24"/>
      <c r="G3" s="24"/>
      <c r="H3" s="24" t="s">
        <v>130</v>
      </c>
      <c r="I3" s="24"/>
      <c r="J3" s="24"/>
    </row>
    <row r="4" spans="1:11" s="25" customFormat="1">
      <c r="A4" s="26" t="s">
        <v>57</v>
      </c>
      <c r="B4" s="26" t="s">
        <v>74</v>
      </c>
      <c r="C4" s="26" t="s">
        <v>71</v>
      </c>
      <c r="D4" s="26" t="s">
        <v>72</v>
      </c>
      <c r="E4" s="26" t="s">
        <v>75</v>
      </c>
      <c r="F4" s="26" t="s">
        <v>76</v>
      </c>
      <c r="G4" s="26"/>
      <c r="H4" s="26" t="s">
        <v>131</v>
      </c>
      <c r="I4" s="26" t="s">
        <v>133</v>
      </c>
      <c r="J4" s="26"/>
    </row>
    <row r="5" spans="1:11" s="25" customFormat="1">
      <c r="A5" s="27" t="s">
        <v>77</v>
      </c>
      <c r="B5" s="26" t="s">
        <v>78</v>
      </c>
      <c r="C5" s="26" t="s">
        <v>71</v>
      </c>
      <c r="D5" s="26" t="s">
        <v>72</v>
      </c>
      <c r="E5" s="26" t="s">
        <v>75</v>
      </c>
      <c r="F5" s="26" t="s">
        <v>76</v>
      </c>
      <c r="G5" s="28"/>
      <c r="H5" s="26" t="s">
        <v>131</v>
      </c>
      <c r="I5" s="26" t="s">
        <v>133</v>
      </c>
      <c r="J5" s="28"/>
    </row>
    <row r="6" spans="1:11" s="25" customFormat="1">
      <c r="A6" s="26" t="s">
        <v>58</v>
      </c>
      <c r="B6" s="26" t="s">
        <v>79</v>
      </c>
      <c r="C6" s="26" t="s">
        <v>71</v>
      </c>
      <c r="D6" s="26" t="s">
        <v>72</v>
      </c>
      <c r="E6" s="26" t="s">
        <v>75</v>
      </c>
      <c r="F6" s="26" t="s">
        <v>76</v>
      </c>
      <c r="G6" s="26" t="s">
        <v>73</v>
      </c>
      <c r="H6" s="26" t="s">
        <v>131</v>
      </c>
      <c r="I6" s="26" t="s">
        <v>133</v>
      </c>
      <c r="J6" s="26" t="s">
        <v>134</v>
      </c>
    </row>
    <row r="7" spans="1:11" s="25" customFormat="1" ht="27.6">
      <c r="A7" s="26" t="s">
        <v>80</v>
      </c>
      <c r="B7" s="26" t="s">
        <v>81</v>
      </c>
      <c r="C7" s="26" t="s">
        <v>71</v>
      </c>
      <c r="D7" s="26" t="s">
        <v>72</v>
      </c>
      <c r="E7" s="26" t="s">
        <v>75</v>
      </c>
      <c r="F7" s="26" t="s">
        <v>76</v>
      </c>
      <c r="G7" s="26"/>
      <c r="H7" s="26" t="s">
        <v>131</v>
      </c>
      <c r="I7" s="26" t="s">
        <v>133</v>
      </c>
      <c r="J7" s="26"/>
    </row>
    <row r="8" spans="1:11" s="25" customFormat="1" ht="27.6">
      <c r="A8" s="26" t="s">
        <v>82</v>
      </c>
      <c r="B8" s="26" t="s">
        <v>83</v>
      </c>
      <c r="C8" s="26" t="s">
        <v>71</v>
      </c>
      <c r="D8" s="26" t="s">
        <v>72</v>
      </c>
      <c r="E8" s="26" t="s">
        <v>75</v>
      </c>
      <c r="F8" s="26" t="s">
        <v>76</v>
      </c>
      <c r="G8" s="26"/>
      <c r="H8" s="26" t="s">
        <v>131</v>
      </c>
      <c r="I8" s="26" t="s">
        <v>133</v>
      </c>
      <c r="J8" s="26"/>
    </row>
    <row r="9" spans="1:11" s="25" customFormat="1">
      <c r="A9" s="26" t="s">
        <v>84</v>
      </c>
      <c r="B9" s="26" t="s">
        <v>85</v>
      </c>
      <c r="C9" s="26" t="s">
        <v>71</v>
      </c>
      <c r="D9" s="26" t="s">
        <v>72</v>
      </c>
      <c r="E9" s="26" t="s">
        <v>75</v>
      </c>
      <c r="F9" s="26" t="s">
        <v>76</v>
      </c>
      <c r="G9" s="26"/>
      <c r="H9" s="26" t="s">
        <v>131</v>
      </c>
      <c r="I9" s="26" t="s">
        <v>133</v>
      </c>
      <c r="J9" s="26"/>
    </row>
    <row r="10" spans="1:11" s="25" customFormat="1">
      <c r="A10" s="26" t="s">
        <v>86</v>
      </c>
      <c r="B10" s="26" t="s">
        <v>87</v>
      </c>
      <c r="C10" s="26" t="s">
        <v>71</v>
      </c>
      <c r="D10" s="26" t="s">
        <v>72</v>
      </c>
      <c r="E10" s="26" t="s">
        <v>88</v>
      </c>
      <c r="F10" s="26"/>
      <c r="G10" s="26"/>
      <c r="H10" s="26" t="s">
        <v>130</v>
      </c>
      <c r="I10" s="26" t="s">
        <v>133</v>
      </c>
      <c r="J10" s="26"/>
    </row>
    <row r="11" spans="1:11" s="25" customFormat="1" ht="27.6">
      <c r="A11" s="26" t="s">
        <v>89</v>
      </c>
      <c r="B11" s="26" t="s">
        <v>90</v>
      </c>
      <c r="C11" s="26" t="s">
        <v>71</v>
      </c>
      <c r="D11" s="26" t="s">
        <v>72</v>
      </c>
      <c r="E11" s="26" t="s">
        <v>75</v>
      </c>
      <c r="F11" s="26" t="s">
        <v>76</v>
      </c>
      <c r="G11" s="26"/>
      <c r="H11" s="26" t="s">
        <v>131</v>
      </c>
      <c r="I11" s="26" t="s">
        <v>133</v>
      </c>
      <c r="J11" s="26"/>
    </row>
    <row r="12" spans="1:11" s="25" customFormat="1">
      <c r="A12" s="26" t="s">
        <v>91</v>
      </c>
      <c r="B12" s="26" t="s">
        <v>92</v>
      </c>
      <c r="C12" s="26" t="s">
        <v>71</v>
      </c>
      <c r="D12" s="26" t="s">
        <v>72</v>
      </c>
      <c r="E12" s="26" t="s">
        <v>75</v>
      </c>
      <c r="F12" s="26" t="s">
        <v>76</v>
      </c>
      <c r="G12" s="26"/>
      <c r="H12" s="26" t="s">
        <v>131</v>
      </c>
      <c r="I12" s="26" t="s">
        <v>133</v>
      </c>
      <c r="J12" s="26"/>
    </row>
    <row r="13" spans="1:11" ht="62.4">
      <c r="A13" s="29" t="s">
        <v>93</v>
      </c>
      <c r="B13" s="29" t="s">
        <v>94</v>
      </c>
      <c r="C13" s="26" t="s">
        <v>71</v>
      </c>
      <c r="D13" s="30" t="s">
        <v>95</v>
      </c>
      <c r="E13" s="30"/>
      <c r="F13" s="31" t="s">
        <v>125</v>
      </c>
      <c r="G13" s="29"/>
      <c r="H13" s="26"/>
      <c r="I13" s="26" t="s">
        <v>130</v>
      </c>
      <c r="J13" s="29"/>
      <c r="K13" s="9" t="s">
        <v>96</v>
      </c>
    </row>
    <row r="14" spans="1:11">
      <c r="A14" s="29" t="s">
        <v>97</v>
      </c>
      <c r="B14" s="29" t="s">
        <v>98</v>
      </c>
      <c r="C14" s="26" t="s">
        <v>71</v>
      </c>
      <c r="D14" s="30" t="s">
        <v>72</v>
      </c>
      <c r="E14" s="30"/>
      <c r="F14" s="31" t="s">
        <v>126</v>
      </c>
      <c r="G14" s="29"/>
      <c r="H14" s="26"/>
      <c r="I14" s="26" t="s">
        <v>130</v>
      </c>
      <c r="J14" s="29"/>
    </row>
    <row r="15" spans="1:11" ht="31.2">
      <c r="A15" s="29" t="s">
        <v>99</v>
      </c>
      <c r="B15" s="29" t="s">
        <v>100</v>
      </c>
      <c r="C15" s="26" t="s">
        <v>101</v>
      </c>
      <c r="D15" s="29" t="s">
        <v>95</v>
      </c>
      <c r="E15" s="29" t="s">
        <v>124</v>
      </c>
      <c r="F15" s="29"/>
      <c r="G15" s="29"/>
      <c r="H15" s="26" t="s">
        <v>130</v>
      </c>
      <c r="I15" s="29"/>
      <c r="J15" s="29"/>
      <c r="K15" s="9" t="s">
        <v>102</v>
      </c>
    </row>
    <row r="16" spans="1:11" ht="93.6">
      <c r="A16" s="31" t="s">
        <v>103</v>
      </c>
      <c r="B16" s="31"/>
      <c r="C16" s="27" t="s">
        <v>101</v>
      </c>
      <c r="D16" s="31" t="s">
        <v>104</v>
      </c>
      <c r="E16" s="30" t="s">
        <v>122</v>
      </c>
      <c r="F16" s="30" t="s">
        <v>123</v>
      </c>
      <c r="G16" s="30"/>
      <c r="H16" s="31" t="s">
        <v>132</v>
      </c>
      <c r="I16" s="31" t="s">
        <v>135</v>
      </c>
      <c r="J16" s="30"/>
      <c r="K16" s="32" t="s">
        <v>105</v>
      </c>
    </row>
    <row r="17" spans="1:11" ht="27.6">
      <c r="A17" s="26" t="s">
        <v>106</v>
      </c>
      <c r="B17" s="26"/>
      <c r="C17" s="26" t="s">
        <v>71</v>
      </c>
      <c r="D17" s="26" t="s">
        <v>72</v>
      </c>
      <c r="E17" s="26" t="s">
        <v>107</v>
      </c>
      <c r="F17" s="26" t="s">
        <v>108</v>
      </c>
      <c r="G17" s="26"/>
      <c r="H17" s="33" t="s">
        <v>109</v>
      </c>
      <c r="I17" s="33" t="s">
        <v>110</v>
      </c>
      <c r="J17" s="26"/>
      <c r="K17" s="34" t="s">
        <v>111</v>
      </c>
    </row>
    <row r="20" spans="1:11">
      <c r="A20" s="35" t="s">
        <v>112</v>
      </c>
    </row>
    <row r="21" spans="1:11">
      <c r="A21" s="36" t="s">
        <v>113</v>
      </c>
      <c r="B21" s="37" t="s">
        <v>136</v>
      </c>
      <c r="C21" s="38" t="s">
        <v>22</v>
      </c>
      <c r="D21" s="37"/>
      <c r="E21" s="37"/>
    </row>
    <row r="22" spans="1:11">
      <c r="A22" s="39" t="s">
        <v>114</v>
      </c>
      <c r="B22" s="46" t="s">
        <v>137</v>
      </c>
      <c r="C22" s="41" t="s">
        <v>138</v>
      </c>
      <c r="D22" s="40"/>
      <c r="E22" s="40"/>
    </row>
    <row r="23" spans="1:11">
      <c r="A23" s="39" t="s">
        <v>115</v>
      </c>
      <c r="B23" s="46" t="s">
        <v>139</v>
      </c>
      <c r="C23" s="41" t="s">
        <v>140</v>
      </c>
      <c r="D23" s="40"/>
      <c r="E23" s="40"/>
    </row>
    <row r="24" spans="1:11" ht="31.2">
      <c r="A24" s="39" t="s">
        <v>116</v>
      </c>
      <c r="B24" s="40" t="s">
        <v>141</v>
      </c>
      <c r="C24" s="41" t="s">
        <v>144</v>
      </c>
      <c r="D24" s="40"/>
      <c r="E24" s="40"/>
    </row>
    <row r="25" spans="1:11">
      <c r="A25" s="39" t="s">
        <v>117</v>
      </c>
      <c r="B25" s="40" t="s">
        <v>142</v>
      </c>
      <c r="C25" s="41" t="s">
        <v>143</v>
      </c>
      <c r="D25" s="40"/>
      <c r="E25" s="40"/>
    </row>
    <row r="26" spans="1:11" ht="62.4">
      <c r="A26" s="39" t="s">
        <v>118</v>
      </c>
      <c r="B26" s="40" t="s">
        <v>119</v>
      </c>
      <c r="C26" s="41" t="s">
        <v>120</v>
      </c>
      <c r="D26" s="40"/>
      <c r="E26" s="4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LENOVO</cp:lastModifiedBy>
  <dcterms:created xsi:type="dcterms:W3CDTF">2014-07-01T23:43:25Z</dcterms:created>
  <dcterms:modified xsi:type="dcterms:W3CDTF">2015-03-07T03:09:14Z</dcterms:modified>
</cp:coreProperties>
</file>