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2. MA_07_05_CO\Copia GH\SolicitudesGraficas_Edicion\"/>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1080" yWindow="1900" windowWidth="35600" windowHeight="24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A10" i="1"/>
  <c r="A11" i="1" s="1"/>
  <c r="A18" i="1"/>
  <c r="A19" i="1"/>
  <c r="A20" i="1"/>
  <c r="A21" i="1"/>
  <c r="A22" i="1"/>
  <c r="A23" i="1"/>
  <c r="A24" i="1"/>
  <c r="A25" i="1"/>
  <c r="A26" i="1"/>
  <c r="A27" i="1"/>
  <c r="A28" i="1"/>
  <c r="A29" i="1" s="1"/>
  <c r="A30" i="1"/>
  <c r="A31" i="1"/>
  <c r="A32" i="1"/>
  <c r="A33" i="1"/>
  <c r="A34" i="1"/>
  <c r="A35" i="1"/>
  <c r="A36" i="1"/>
  <c r="A37" i="1"/>
  <c r="A38" i="1"/>
  <c r="A39" i="1"/>
  <c r="A40" i="1"/>
  <c r="A41" i="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8" i="1"/>
  <c r="G28" i="1" s="1"/>
  <c r="F27" i="1"/>
  <c r="G27" i="1" s="1"/>
  <c r="F26" i="1"/>
  <c r="G26" i="1" s="1"/>
  <c r="F25" i="1"/>
  <c r="G25" i="1" s="1"/>
  <c r="F24" i="1"/>
  <c r="G24" i="1" s="1"/>
  <c r="F23" i="1"/>
  <c r="G23" i="1" s="1"/>
  <c r="F22" i="1"/>
  <c r="G22" i="1" s="1"/>
  <c r="F21" i="1"/>
  <c r="G21" i="1" s="1"/>
  <c r="F20" i="1"/>
  <c r="G20" i="1" s="1"/>
  <c r="F19" i="1"/>
  <c r="G19" i="1" s="1"/>
  <c r="F18" i="1"/>
  <c r="G18" i="1" s="1"/>
  <c r="K45" i="2"/>
  <c r="J21" i="2"/>
  <c r="I21" i="2"/>
  <c r="D17" i="2" s="1"/>
  <c r="D18" i="2" s="1"/>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F29" i="1" l="1"/>
  <c r="G29" i="1" s="1"/>
  <c r="F10" i="1"/>
  <c r="G10" i="1" s="1"/>
  <c r="A12" i="1"/>
  <c r="F11" i="1"/>
  <c r="G11" i="1" s="1"/>
  <c r="H11" i="1"/>
  <c r="A13" i="1" l="1"/>
  <c r="F12" i="1"/>
  <c r="G12" i="1" s="1"/>
  <c r="H12" i="1"/>
  <c r="A14" i="1" l="1"/>
  <c r="F13" i="1"/>
  <c r="G13" i="1" s="1"/>
  <c r="H13" i="1"/>
  <c r="H14" i="1" l="1"/>
  <c r="A15" i="1"/>
  <c r="F14" i="1"/>
  <c r="G14" i="1" s="1"/>
  <c r="A16" i="1" l="1"/>
  <c r="F15" i="1"/>
  <c r="G15" i="1" s="1"/>
  <c r="H15" i="1"/>
  <c r="A17" i="1" l="1"/>
  <c r="F16" i="1"/>
  <c r="G16" i="1" s="1"/>
  <c r="H16" i="1"/>
  <c r="F17" i="1" l="1"/>
  <c r="G17" i="1" s="1"/>
  <c r="H17" i="1"/>
</calcChain>
</file>

<file path=xl/sharedStrings.xml><?xml version="1.0" encoding="utf-8"?>
<sst xmlns="http://schemas.openxmlformats.org/spreadsheetml/2006/main" count="386" uniqueCount="198">
  <si>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</si>
  <si>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</si>
  <si>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</si>
  <si>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</si>
  <si>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</si>
  <si>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</si>
  <si>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</si>
  <si>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</si>
  <si>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</si>
  <si>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</si>
  <si>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</si>
  <si>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</si>
  <si>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</si>
  <si>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</si>
  <si>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</si>
  <si>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</si>
  <si>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</si>
  <si>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</si>
  <si>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</si>
  <si>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</si>
  <si>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</si>
  <si>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</si>
  <si>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</si>
  <si>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</si>
  <si>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</si>
  <si>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</si>
  <si>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</si>
  <si>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</si>
  <si>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</si>
  <si>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</si>
  <si>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</si>
  <si>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</si>
  <si>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</si>
  <si>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</si>
  <si>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</si>
  <si>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</si>
  <si>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</si>
  <si>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</si>
  <si>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</si>
  <si>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</si>
  <si>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</si>
  <si>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</si>
  <si>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</si>
  <si>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</si>
  <si>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</si>
  <si>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</si>
  <si>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</si>
  <si>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</si>
  <si>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</si>
  <si>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</si>
  <si>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</si>
  <si>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</si>
  <si>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</si>
  <si>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</si>
  <si>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</si>
  <si>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</si>
  <si>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</si>
  <si>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</si>
  <si>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</si>
  <si>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</si>
  <si>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</si>
  <si>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</si>
  <si>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</si>
  <si>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</si>
  <si>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</si>
  <si>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</si>
  <si>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</si>
  <si>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</si>
  <si>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</si>
  <si>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</si>
  <si>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</si>
  <si>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</si>
  <si>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</si>
  <si>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</si>
  <si>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</si>
  <si>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</si>
  <si>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</si>
  <si>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</si>
  <si>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</si>
  <si>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</si>
  <si>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</si>
  <si>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</si>
  <si>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</si>
  <si>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</si>
  <si>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</si>
  <si>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</si>
  <si>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</si>
  <si>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</si>
  <si>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</si>
  <si>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</si>
  <si>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</si>
  <si>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</si>
  <si>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</si>
  <si>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</si>
  <si>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</si>
  <si>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</si>
  <si>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</si>
  <si>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</si>
  <si>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</si>
  <si>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</si>
  <si>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</si>
  <si>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</si>
  <si>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</si>
  <si>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</si>
  <si>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</si>
  <si>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</si>
  <si>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</si>
  <si>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</si>
  <si>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</si>
  <si>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</si>
  <si>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</si>
  <si>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</si>
  <si>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</si>
  <si>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</si>
  <si>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</si>
  <si>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</si>
  <si>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</si>
  <si>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</si>
  <si>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</si>
  <si>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</si>
  <si>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</si>
  <si>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</si>
  <si>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</si>
  <si>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</si>
  <si>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</si>
  <si>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</si>
  <si>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</si>
  <si>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</si>
  <si>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</si>
  <si>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</si>
  <si>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</si>
  <si>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</si>
  <si>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</si>
  <si>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</si>
  <si>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</si>
  <si>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</si>
  <si>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</si>
  <si>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</si>
  <si>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</si>
  <si>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</si>
  <si>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</si>
  <si>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</si>
  <si>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</si>
  <si>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</si>
  <si>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</si>
  <si>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</si>
  <si>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</si>
  <si>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</si>
  <si>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</si>
  <si>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</si>
  <si>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</si>
  <si>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</si>
  <si>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</si>
  <si>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</si>
  <si>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</si>
  <si>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</si>
  <si>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</si>
  <si>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</si>
  <si>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</si>
  <si>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</si>
  <si>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</si>
  <si>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</si>
  <si>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</si>
  <si>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</si>
  <si>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</si>
  <si>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</si>
  <si>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</si>
  <si>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</si>
  <si>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</si>
  <si>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</si>
  <si>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</si>
  <si>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</si>
  <si>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</si>
  <si>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</si>
  <si>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</si>
  <si>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</si>
  <si>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</si>
  <si>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</si>
  <si>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</si>
  <si>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</si>
  <si>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</si>
  <si>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</si>
  <si>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</si>
  <si>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</si>
  <si>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</si>
  <si>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</si>
  <si>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</si>
  <si>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</si>
  <si>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Elaborar imagen</t>
  </si>
  <si>
    <t>Los números racionales</t>
  </si>
  <si>
    <t>Adriana Ma. Pachón</t>
  </si>
  <si>
    <t>Fotografía</t>
  </si>
  <si>
    <t>En la imagen debe incluirse un cronómetro. 
Las imágenes se tomaron de shutterstock:
241714348
160720421</t>
  </si>
  <si>
    <t>Ilustración</t>
  </si>
  <si>
    <t>Ver descripción</t>
  </si>
  <si>
    <t>Eliminar de la fotografía las banderas.
La imagen se tomó de shutterstock: 309192188</t>
  </si>
  <si>
    <t xml:space="preserve">Ver descripcion       </t>
  </si>
  <si>
    <t>MA_07_05_CO_REC210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</si>
</sst>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2420938</xdr:colOff>
      <xdr:row>9</xdr:row>
      <xdr:rowOff>185209</xdr:rowOff>
    </xdr:from>
    <xdr:to>
      <xdr:col>10</xdr:col>
      <xdr:colOff>2226497</xdr:colOff>
      <xdr:row>9</xdr:row>
      <xdr:rowOff>2751079</xdr:rowOff>
    </xdr:to>
    <xdr:pic>
      <xdr:nvPicPr>
        <xdr:cNvPr id="2" name="Imagen 1" descr="Ima-Rec-21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43313" y="2288647"/>
          <a:ext cx="2456684" cy="2565870"/>
        </a:xfrm>
        <a:prstGeom prst="rect">
          <a:avLst/>
        </a:prstGeom>
      </xdr:spPr>
    </xdr:pic>
    <xdr:clientData/>
  </xdr:twoCellAnchor>
  <xdr:twoCellAnchor editAs="oneCell">
    <xdr:from>
      <xdr:col>9</xdr:col>
      <xdr:colOff>2629035</xdr:colOff>
      <xdr:row>10</xdr:row>
      <xdr:rowOff>243417</xdr:rowOff>
    </xdr:from>
    <xdr:to>
      <xdr:col>15</xdr:col>
      <xdr:colOff>257833</xdr:colOff>
      <xdr:row>10</xdr:row>
      <xdr:rowOff>1926167</xdr:rowOff>
    </xdr:to>
    <xdr:pic>
      <xdr:nvPicPr>
        <xdr:cNvPr id="3" name="Imagen 2" descr="Ima-Rec-21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44606" y="5250846"/>
          <a:ext cx="2545513" cy="1682750"/>
        </a:xfrm>
        <a:prstGeom prst="rect">
          <a:avLst/>
        </a:prstGeom>
      </xdr:spPr>
    </xdr:pic>
    <xdr:clientData/>
  </xdr:twoCellAnchor>
  <xdr:twoCellAnchor editAs="oneCell">
    <xdr:from>
      <xdr:col>10</xdr:col>
      <xdr:colOff>82550</xdr:colOff>
      <xdr:row>11</xdr:row>
      <xdr:rowOff>228600</xdr:rowOff>
    </xdr:from>
    <xdr:to>
      <xdr:col>10</xdr:col>
      <xdr:colOff>2165350</xdr:colOff>
      <xdr:row>11</xdr:row>
      <xdr:rowOff>2235200</xdr:rowOff>
    </xdr:to>
    <xdr:pic>
      <xdr:nvPicPr>
        <xdr:cNvPr id="11" name="Imagen 10" descr="http://thumb1.shutterstock.com/display_pic_with_logo/3406946/309192188/stock-photo-the-awards-ceremony-cycle-race-tour-of-almaty-almaty-kazakhstan-october-309192188.jpg"/>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6596"/>
        <a:stretch/>
      </xdr:blipFill>
      <xdr:spPr bwMode="auto">
        <a:xfrm>
          <a:off x="16656050" y="7531100"/>
          <a:ext cx="2082800" cy="200660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20" workbookViewId="0">
      <pane ySplit="9" topLeftCell="A17" activePane="bottomLeft" state="frozen"/>
      <selection pane="bottomLeft" activeCell="G5" sqref="G5"/>
    </sheetView>
  </sheetViews>
  <sheetFormatPr baseColWidth="10" defaultColWidth="10.83203125" defaultRowHeight="12.5" x14ac:dyDescent="0.25"/>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F6B</v>
      </c>
    </row>
    <row r="2" spans="1:16" ht="15.5" x14ac:dyDescent="0.3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6">
        <v>7</v>
      </c>
      <c r="D3" s="87"/>
      <c r="F3" s="79">
        <v>42394</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8" t="s">
        <v>190</v>
      </c>
      <c r="D5" s="89"/>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3"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231" customHeight="1" x14ac:dyDescent="0.25">
      <c r="A10" s="12" t="str">
        <f>IF(OR(B10&lt;&gt;"",J10&lt;&gt;""),"IMG01","")</f>
        <v>IMG01</v>
      </c>
      <c r="B10" s="62">
        <v>104745899</v>
      </c>
      <c r="C10" s="20" t="str">
        <f t="shared" ref="C10:C41" si="0">IF(OR(B10&lt;&gt;"",J10&lt;&gt;""),IF($G$4="Recurso",CONCATENATE($G$4," ",$G$5),$G$4),"")</f>
        <v>Recurso F6B</v>
      </c>
      <c r="D10" s="63" t="s">
        <v>191</v>
      </c>
      <c r="E10" s="63" t="s">
        <v>155</v>
      </c>
      <c r="F10" s="13" t="str">
        <f t="shared" ref="F10" ca="1" si="1">IF(OR(B10&lt;&gt;"",J10&lt;&gt;""),CONCATENATE($C$7,"_",$A10,IF($G$4="Cuaderno de Estudio","_small",CONCATENATE(IF(I10="","","n"),IF(LEFT($G$5,1)="F",".jpg",".png")))),"")</f>
        <v>MA_07_05_CO_REC210_IMG01n.jpg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MA_07_05_CO_REC210_IMG01a.jpg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180" customHeight="1" x14ac:dyDescent="0.25">
      <c r="A11" s="12" t="str">
        <f t="shared" ref="A11:A18" si="3">IF(OR(B11&lt;&gt;"",J11&lt;&gt;""),CONCATENATE(LEFT(A10,3),IF(MID(A10,4,2)+1&lt;10,CONCATENATE("0",MID(A10,4,2)+1))),"")</f>
        <v>IMG02</v>
      </c>
      <c r="B11" s="62" t="s">
        <v>194</v>
      </c>
      <c r="C11" s="20" t="str">
        <f t="shared" si="0"/>
        <v>Recurso F6B</v>
      </c>
      <c r="D11" s="63" t="s">
        <v>193</v>
      </c>
      <c r="E11" s="63" t="s">
        <v>155</v>
      </c>
      <c r="F11" s="13" t="str">
        <f t="shared" ref="F11:F74" ca="1" si="4">IF(OR(B11&lt;&gt;"",J11&lt;&gt;""),CONCATENATE($C$7,"_",$A11,IF($G$4="Cuaderno de Estudio","_small",CONCATENATE(IF(I11="","","n"),IF(LEFT($G$5,1)="F",".jpg",".png")))),"")</f>
        <v>MA_07_05_CO_REC210_IMG02n.jpg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MA_07_05_CO_REC210_IMG02a.jpg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4"/>
      <c r="O11" s="2" t="str">
        <f>'Definición técnica de imagenes'!A13</f>
        <v>M101</v>
      </c>
    </row>
    <row r="12" spans="1:16" s="11" customFormat="1" ht="189" customHeight="1" x14ac:dyDescent="0.25">
      <c r="A12" s="12" t="str">
        <f t="shared" si="3"/>
        <v>IMG03</v>
      </c>
      <c r="B12" s="62" t="s">
        <v>196</v>
      </c>
      <c r="C12" s="20" t="str">
        <f t="shared" si="0"/>
        <v>Recurso F6B</v>
      </c>
      <c r="D12" s="63" t="s">
        <v>193</v>
      </c>
      <c r="E12" s="63" t="s">
        <v>155</v>
      </c>
      <c r="F12" s="13" t="str">
        <f t="shared" ca="1" si="4"/>
        <v>MA_07_05_CO_REC210_IMG03n.jpg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MA_07_05_CO_REC210_IMG03a.jpg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195</v>
      </c>
      <c r="K12" s="64"/>
      <c r="O12" s="2" t="str">
        <f>'Definición técnica de imagenes'!A18</f>
        <v>Diaporama F1</v>
      </c>
    </row>
    <row r="13" spans="1:16" s="11" customFormat="1" ht="198" customHeight="1" x14ac:dyDescent="0.25">
      <c r="A13" s="12" t="str">
        <f t="shared" si="3"/>
        <v>IMG04</v>
      </c>
      <c r="B13" s="62">
        <v>153567299</v>
      </c>
      <c r="C13" s="20" t="str">
        <f t="shared" si="0"/>
        <v>Recurso F6B</v>
      </c>
      <c r="D13" s="63" t="s">
        <v>191</v>
      </c>
      <c r="E13" s="63" t="s">
        <v>155</v>
      </c>
      <c r="F13" s="13" t="str">
        <f t="shared" ca="1" si="4"/>
        <v>MA_07_05_CO_REC210_IMG04n.jpg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MA_07_05_CO_REC210_IMG04a.jpg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171" customHeight="1" x14ac:dyDescent="0.25">
      <c r="A14" s="12" t="str">
        <f t="shared" si="3"/>
        <v>IMG05</v>
      </c>
      <c r="B14" s="62">
        <v>219872224</v>
      </c>
      <c r="C14" s="20" t="str">
        <f t="shared" si="0"/>
        <v>Recurso F6B</v>
      </c>
      <c r="D14" s="63" t="s">
        <v>191</v>
      </c>
      <c r="E14" s="63" t="s">
        <v>155</v>
      </c>
      <c r="F14" s="13" t="str">
        <f t="shared" ca="1" si="4"/>
        <v>MA_07_05_CO_REC210_IMG05n.jpg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MA_07_05_CO_REC210_IMG05a.jpg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186" customHeight="1" x14ac:dyDescent="0.25">
      <c r="A15" s="12" t="str">
        <f t="shared" si="3"/>
        <v>IMG06</v>
      </c>
      <c r="B15" s="62">
        <v>177119963</v>
      </c>
      <c r="C15" s="20" t="str">
        <f t="shared" si="0"/>
        <v>Recurso F6B</v>
      </c>
      <c r="D15" s="63" t="s">
        <v>191</v>
      </c>
      <c r="E15" s="63" t="s">
        <v>155</v>
      </c>
      <c r="F15" s="13" t="str">
        <f t="shared" ca="1" si="4"/>
        <v>MA_07_05_CO_REC210_IMG06n.jpg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MA_07_05_CO_REC210_IMG06a.jpg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4"/>
      <c r="O15" s="2" t="str">
        <f>'Definición técnica de imagenes'!A24</f>
        <v>F6B</v>
      </c>
    </row>
    <row r="16" spans="1:16" s="11" customFormat="1" ht="162" customHeight="1" x14ac:dyDescent="0.25">
      <c r="A16" s="12" t="str">
        <f t="shared" si="3"/>
        <v>IMG07</v>
      </c>
      <c r="B16" s="62">
        <v>244059796</v>
      </c>
      <c r="C16" s="20" t="str">
        <f t="shared" si="0"/>
        <v>Recurso F6B</v>
      </c>
      <c r="D16" s="63" t="s">
        <v>191</v>
      </c>
      <c r="E16" s="63" t="s">
        <v>155</v>
      </c>
      <c r="F16" s="13" t="str">
        <f t="shared" ca="1" si="4"/>
        <v>MA_07_05_CO_REC210_IMG07n.jpg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MA_07_05_CO_REC210_IMG07a.jpg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c r="O16" s="2" t="str">
        <f>'Definición técnica de imagenes'!A25</f>
        <v>F7</v>
      </c>
    </row>
    <row r="17" spans="1:15" s="11" customFormat="1" ht="178" customHeight="1" x14ac:dyDescent="0.25">
      <c r="A17" s="12" t="str">
        <f t="shared" si="3"/>
        <v>IMG08</v>
      </c>
      <c r="B17" s="62">
        <v>342730796</v>
      </c>
      <c r="C17" s="20" t="str">
        <f t="shared" si="0"/>
        <v>Recurso F6B</v>
      </c>
      <c r="D17" s="63" t="s">
        <v>191</v>
      </c>
      <c r="E17" s="63" t="s">
        <v>155</v>
      </c>
      <c r="F17" s="13" t="str">
        <f t="shared" ca="1" si="4"/>
        <v>MA_07_05_CO_REC210_IMG08n.jpg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MA_07_05_CO_REC210_IMG08a.jpg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4"/>
      <c r="O17" s="2" t="str">
        <f>'Definición técnica de imagenes'!A27</f>
        <v>F7B</v>
      </c>
    </row>
    <row r="18" spans="1:15" s="11" customFormat="1" ht="124"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t="s">
        <v>188</v>
      </c>
      <c r="O23" s="2" t="str">
        <f>'Definición técnica de imagenes'!A35</f>
        <v>F13</v>
      </c>
    </row>
    <row r="24" spans="1:15" s="11" customFormat="1" ht="181"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x14ac:dyDescent="0.25">
      <c r="A29" s="12" t="e">
        <f t="shared" si="6"/>
        <v>#VALUE!</v>
      </c>
      <c r="B29" s="62" t="s">
        <v>187</v>
      </c>
      <c r="C29" s="20" t="str">
        <f t="shared" si="0"/>
        <v>Recurso F6B</v>
      </c>
      <c r="D29" s="63"/>
      <c r="E29" s="63"/>
      <c r="F29" s="13" t="e">
        <f t="shared" ca="1" si="4"/>
        <v>#VALUE!</v>
      </c>
      <c r="G29" s="13" t="e">
        <f ca="1">IF($F29&lt;&gt;"",IF($G$4="Recurso",VLOOKUP($E29,OFFSET('Definición técnica de imagenes'!$A$1,MATCH($G$5,'Definición técnica de imagenes'!$A$1:$A$104,0)-1,1,COUNTIF('Definición técnica de imagenes'!$A$3:$A$102,$G$5),5),5,FALSE),'Definición técnica de imagenes'!$F$16),"")</f>
        <v>#VALUE!</v>
      </c>
      <c r="H29" s="13" t="e">
        <f t="shared" ca="1" si="5"/>
        <v>#N/A</v>
      </c>
      <c r="I29" s="13" t="e">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#N/A</v>
      </c>
      <c r="J29" s="64"/>
      <c r="K29" s="64"/>
    </row>
    <row r="30" spans="1:15" s="11" customFormat="1" ht="76"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3203125" defaultRowHeight="15.5" x14ac:dyDescent="0.35"/>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x14ac:dyDescent="0.4">
      <c r="A1" s="92" t="s">
        <v>38</v>
      </c>
      <c r="B1" s="93"/>
      <c r="C1" s="93"/>
      <c r="D1" s="93"/>
      <c r="E1" s="93"/>
      <c r="F1" s="94"/>
    </row>
    <row r="2" spans="1:11" x14ac:dyDescent="0.35">
      <c r="A2" s="30" t="s">
        <v>42</v>
      </c>
      <c r="B2" s="31"/>
      <c r="C2" s="95" t="s">
        <v>13</v>
      </c>
      <c r="D2" s="96"/>
      <c r="E2" s="97"/>
      <c r="F2" s="32"/>
    </row>
    <row r="3" spans="1:11" ht="62" x14ac:dyDescent="0.35">
      <c r="A3" s="33" t="s">
        <v>43</v>
      </c>
      <c r="B3" s="31"/>
      <c r="C3" s="101" t="s">
        <v>14</v>
      </c>
      <c r="D3" s="102"/>
      <c r="E3" s="103"/>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4" t="str">
        <f>CONCATENATE(H21,"_",I21,"_",J21,"_CO")</f>
        <v>LE_07_04_CO</v>
      </c>
      <c r="E5" s="105"/>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0" t="str">
        <f>CONCATENATE("SolicitudGrafica_",D5,".xls")</f>
        <v>SolicitudGrafica_LE_07_04_CO.xls</v>
      </c>
      <c r="E7" s="90"/>
      <c r="F7" s="91"/>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2" t="s">
        <v>41</v>
      </c>
      <c r="B13" s="93"/>
      <c r="C13" s="93"/>
      <c r="D13" s="93"/>
      <c r="E13" s="93"/>
      <c r="F13" s="94"/>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5" t="s">
        <v>49</v>
      </c>
      <c r="D15" s="96"/>
      <c r="E15" s="96"/>
      <c r="F15" s="97"/>
      <c r="J15" s="22">
        <v>12</v>
      </c>
      <c r="K15" s="22">
        <v>12</v>
      </c>
    </row>
    <row r="16" spans="1:11" ht="67" customHeight="1" x14ac:dyDescent="0.35">
      <c r="A16" s="33" t="s">
        <v>47</v>
      </c>
      <c r="B16" s="31"/>
      <c r="C16" s="26" t="s">
        <v>15</v>
      </c>
      <c r="D16" s="25" t="s">
        <v>16</v>
      </c>
      <c r="E16" s="25" t="s">
        <v>17</v>
      </c>
      <c r="F16" s="27" t="s">
        <v>50</v>
      </c>
      <c r="J16" s="22">
        <v>13</v>
      </c>
      <c r="K16" s="22">
        <v>13</v>
      </c>
    </row>
    <row r="17" spans="1:11" ht="32" customHeight="1" thickBot="1" x14ac:dyDescent="0.4">
      <c r="A17" s="30" t="s">
        <v>44</v>
      </c>
      <c r="B17" s="31"/>
      <c r="C17" s="28" t="s">
        <v>35</v>
      </c>
      <c r="D17" s="98" t="str">
        <f>CONCATENATE(H21,"_",I21,"_",J21,"_",K45)</f>
        <v>LE_07_04_REC10</v>
      </c>
      <c r="E17" s="99"/>
      <c r="F17" s="100"/>
      <c r="J17" s="22">
        <v>14</v>
      </c>
      <c r="K17" s="22">
        <v>14</v>
      </c>
    </row>
    <row r="18" spans="1:11" ht="78" thickBot="1" x14ac:dyDescent="0.4">
      <c r="A18" s="33" t="s">
        <v>48</v>
      </c>
      <c r="B18" s="31"/>
      <c r="C18" s="59" t="s">
        <v>120</v>
      </c>
      <c r="D18" s="90" t="str">
        <f>CONCATENATE("SolicitudGrafica_",D17,".xls")</f>
        <v>SolicitudGrafica_LE_07_04_REC10.xls</v>
      </c>
      <c r="E18" s="90"/>
      <c r="F18" s="91"/>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35">
      <c r="A1" s="107" t="s">
        <v>56</v>
      </c>
      <c r="B1" s="107" t="s">
        <v>149</v>
      </c>
      <c r="C1" s="107" t="s">
        <v>63</v>
      </c>
      <c r="D1" s="107" t="s">
        <v>64</v>
      </c>
      <c r="E1" s="107" t="s">
        <v>5</v>
      </c>
      <c r="F1" s="107" t="s">
        <v>65</v>
      </c>
      <c r="G1" s="107" t="s">
        <v>66</v>
      </c>
      <c r="H1" s="106" t="s">
        <v>68</v>
      </c>
      <c r="I1" s="106"/>
    </row>
    <row r="2" spans="1:10" x14ac:dyDescent="0.35">
      <c r="A2" s="107"/>
      <c r="B2" s="107"/>
      <c r="C2" s="107"/>
      <c r="D2" s="107"/>
      <c r="E2" s="107"/>
      <c r="F2" s="107"/>
      <c r="G2" s="107"/>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2"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6" customFormat="1" ht="14.75" customHeight="1" x14ac:dyDescent="0.35">
      <c r="A15" s="74" t="s">
        <v>96</v>
      </c>
      <c r="B15" s="74"/>
      <c r="C15" s="74" t="s">
        <v>97</v>
      </c>
      <c r="D15" s="75" t="s">
        <v>98</v>
      </c>
      <c r="E15" s="74" t="s">
        <v>93</v>
      </c>
      <c r="F15" s="74" t="s">
        <v>117</v>
      </c>
      <c r="G15" s="74"/>
      <c r="H15" s="75" t="s">
        <v>122</v>
      </c>
      <c r="I15" s="74"/>
      <c r="J15" s="76"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1"/>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1"/>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2016-01-26T03:10:28Z</dcterms:modified>
</cp:coreProperties>
</file>