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H22" i="1" l="1"/>
  <c r="F22" i="1"/>
  <c r="G22" i="1" s="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F29" i="1" l="1"/>
  <c r="G29" i="1" s="1"/>
  <c r="H29" i="1"/>
  <c r="A30" i="1"/>
  <c r="F30" i="1" l="1"/>
  <c r="G30" i="1" s="1"/>
  <c r="H30" i="1"/>
  <c r="A31" i="1"/>
  <c r="F31" i="1" l="1"/>
  <c r="G31" i="1" s="1"/>
  <c r="H31" i="1"/>
  <c r="A32" i="1"/>
  <c r="F32" i="1" l="1"/>
  <c r="G32" i="1" s="1"/>
  <c r="H32" i="1"/>
  <c r="A33" i="1"/>
  <c r="F33" i="1" l="1"/>
  <c r="G33" i="1" s="1"/>
  <c r="H33" i="1"/>
  <c r="A34" i="1"/>
  <c r="F34" i="1" l="1"/>
  <c r="G34" i="1" s="1"/>
  <c r="H34" i="1"/>
  <c r="A35" i="1"/>
  <c r="F35" i="1" l="1"/>
  <c r="G35" i="1" s="1"/>
  <c r="H35" i="1"/>
  <c r="A36" i="1"/>
  <c r="F36" i="1" l="1"/>
  <c r="G36" i="1" s="1"/>
  <c r="H36" i="1"/>
  <c r="A37" i="1"/>
  <c r="F37" i="1" l="1"/>
  <c r="G37" i="1" s="1"/>
  <c r="H37" i="1"/>
  <c r="A38" i="1"/>
  <c r="F38" i="1" l="1"/>
  <c r="G38" i="1" s="1"/>
  <c r="H38" i="1"/>
  <c r="A39" i="1"/>
  <c r="F39" i="1" l="1"/>
  <c r="G39" i="1" s="1"/>
  <c r="H39" i="1"/>
  <c r="A40" i="1"/>
  <c r="H40" i="1" l="1"/>
  <c r="F40" i="1"/>
  <c r="G40" i="1" s="1"/>
  <c r="A41" i="1"/>
  <c r="F41" i="1" l="1"/>
  <c r="G41" i="1" s="1"/>
  <c r="H41" i="1"/>
  <c r="A42" i="1"/>
  <c r="F42" i="1" l="1"/>
  <c r="G42" i="1" s="1"/>
  <c r="H42" i="1"/>
  <c r="A43" i="1"/>
  <c r="F43" i="1" l="1"/>
  <c r="G43" i="1" s="1"/>
  <c r="H43" i="1"/>
  <c r="A44" i="1"/>
  <c r="F44" i="1" l="1"/>
  <c r="G44" i="1" s="1"/>
  <c r="H44" i="1"/>
  <c r="A45" i="1"/>
  <c r="F45" i="1" l="1"/>
  <c r="G45" i="1" s="1"/>
  <c r="H45" i="1"/>
  <c r="A46" i="1"/>
  <c r="F46" i="1" l="1"/>
  <c r="G46" i="1" s="1"/>
  <c r="H46" i="1"/>
  <c r="A47" i="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<sst xmlns="http://schemas.openxmlformats.org/spreadsheetml/2006/main" count="483" uniqueCount="209">
  <si>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</si>
  <si>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</si>
  <si>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</si>
  <si>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</si>
  <si>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</si>
  <si>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</si>
  <si>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</si>
  <si>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</si>
  <si>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</si>
  <si>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</si>
  <si>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</si>
  <si>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</si>
  <si>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</si>
  <si>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</si>
  <si>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</si>
  <si>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</si>
  <si>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</si>
  <si>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</si>
  <si>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</si>
  <si>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</si>
  <si>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</si>
  <si>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</si>
  <si>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</si>
  <si>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</si>
  <si>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</si>
  <si>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</si>
  <si>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</si>
  <si>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</si>
  <si>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</si>
  <si>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</si>
  <si>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</si>
  <si>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</si>
  <si>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</si>
  <si>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</si>
  <si>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</si>
  <si>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</si>
  <si>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</si>
  <si>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</si>
  <si>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</si>
  <si>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</si>
  <si>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</si>
  <si>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</si>
  <si>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</si>
  <si>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</si>
  <si>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</si>
  <si>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</si>
  <si>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</si>
  <si>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</si>
  <si>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</si>
  <si>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</si>
  <si>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</si>
  <si>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</si>
  <si>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</si>
  <si>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</si>
  <si>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</si>
  <si>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</si>
  <si>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</si>
  <si>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</si>
  <si>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</si>
  <si>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</si>
  <si>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</si>
  <si>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</si>
  <si>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</si>
  <si>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</si>
  <si>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</si>
  <si>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</si>
  <si>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</si>
  <si>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</si>
  <si>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</si>
  <si>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</si>
  <si>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</si>
  <si>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</si>
  <si>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</si>
  <si>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</si>
  <si>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</si>
  <si>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</si>
  <si>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</si>
  <si>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</si>
  <si>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</si>
  <si>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</si>
  <si>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</si>
  <si>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</si>
  <si>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</si>
  <si>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</si>
  <si>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</si>
  <si>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</si>
  <si>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</si>
  <si>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</si>
  <si>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</si>
  <si>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</si>
  <si>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</si>
  <si>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</si>
  <si>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</si>
  <si>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</si>
  <si>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</si>
  <si>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</si>
  <si>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</si>
  <si>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</si>
  <si>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</si>
  <si>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</si>
  <si>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</si>
  <si>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</si>
  <si>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</si>
  <si>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</si>
  <si>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</si>
  <si>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</si>
  <si>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</si>
  <si>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</si>
  <si>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</si>
  <si>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</si>
  <si>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</si>
  <si>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</si>
  <si>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</si>
  <si>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</si>
  <si>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</si>
  <si>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</si>
  <si>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</si>
  <si>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</si>
  <si>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</si>
  <si>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</si>
  <si>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</si>
  <si>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</si>
  <si>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</si>
  <si>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</si>
  <si>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</si>
  <si>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</si>
  <si>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</si>
  <si>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</si>
  <si>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</si>
  <si>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</si>
  <si>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</si>
  <si>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</si>
  <si>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</si>
  <si>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</si>
  <si>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</si>
  <si>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</si>
  <si>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</si>
  <si>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</si>
  <si>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</si>
  <si>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</si>
  <si>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</si>
  <si>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</si>
  <si>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</si>
  <si>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</si>
  <si>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</si>
  <si>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</si>
  <si>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</si>
  <si>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</si>
  <si>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</si>
  <si>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</si>
  <si>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</si>
  <si>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</si>
  <si>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</si>
  <si>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</si>
  <si>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</si>
  <si>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</si>
  <si>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</si>
  <si>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</si>
  <si>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</si>
  <si>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</si>
  <si>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</si>
  <si>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</si>
  <si>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</si>
  <si>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</si>
  <si>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</si>
  <si>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</si>
  <si>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</si>
  <si>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</si>
  <si>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</si>
  <si>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</si>
  <si>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</si>
  <si>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</si>
  <si>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</si>
  <si>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</si>
  <si>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</si>
  <si>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</si>
  <si>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</si>
  <si>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</si>
  <si>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</si>
  <si>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</si>
  <si>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</si>
  <si>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</si>
  <si>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</si>
  <si>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</si>
  <si>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</si>
  <si>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</si>
  <si>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</si>
  <si>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MA_08_08_CO</t>
  </si>
  <si>
    <t>Cuaderno de Estudio</t>
  </si>
  <si>
    <t>Los métodos de razonamiento</t>
  </si>
  <si>
    <t>Josué Malagón</t>
  </si>
  <si>
    <t>Construir la secuencia con fósforos, completar la palabra inferior (figura) y para ello deja run poco más de espacio entre cada figura.</t>
  </si>
  <si>
    <t>Ilustración</t>
  </si>
  <si>
    <t>Ver observaciones</t>
  </si>
  <si>
    <t>La idea es que el título de cada recuadro este en negrita, por favor tener cuidado con la ortografía se puede ambientar de acuerdo al estilo que se ha venido manejando.</t>
  </si>
  <si>
    <t>Dejar solo la ilustración de Euclides</t>
  </si>
  <si>
    <t xml:space="preserve">Construir la imagen de forma que cada enunciado quede junto a la imagen que lo explica (tienen el mimo número romano). El texto es: I. Dos puntos cualesquiera determinan una recta.
II. Un segmento de recta se puede extender indefinidamente en una línea recta.
III. Se puede trazar una circunferencia dados un centro y una recta cualquiera.
IV. Todos los ángulos rectos son iguales entre sí.
V. Por un punto exterior a una recta, se puede trazar una única recta paralela.
</t>
  </si>
  <si>
    <t>Las letras deben ir en cursiva y mayúscula.</t>
  </si>
  <si>
    <t>Dejar sin el color de fondo, las letras deben estar en cursiva y las que están en el interior de las figuras deben tener cotas.</t>
  </si>
  <si>
    <t>Todas las letras van en cursiva, las letras minúsculas corresponden a las medidas de los lados y deben tener cotas, las letras en mayúscula son el nombre del punto.</t>
  </si>
  <si>
    <t>La letra va en cursiva, la diagonal (línea al interior de las figuras) debe ser una línea punteada.</t>
  </si>
  <si>
    <t>Las letras deben ir en cursiva, las que están en mayúscula son los nombres de lso puntos, no agregar cotas, la diagonal interior debe ser una cota.</t>
  </si>
  <si>
    <t>Las letras van en itálica, dejar el interior del triángulo sin color, los ángulos deben tener los colores que se indican.</t>
  </si>
  <si>
    <t>Tener en cuenta los colores de los ángulos.</t>
  </si>
  <si>
    <t>Las letras deben estar en mayúscula y cursiva, NO agregar cotas</t>
  </si>
  <si>
    <t>Las letras deben ir en mayúscula y cursiva, son las mismas figuras de la imagen 23, se deben resaltar los colores de los ángulos y las líneas, si lo desean para que se vean mejor se puede quitar el color interior de las figuras.</t>
  </si>
  <si>
    <t>Las letras del triángulo deben estar en mayúscula y cursiva</t>
  </si>
  <si>
    <t>http://profesores.aulaplaneta.com/DNNPlayerPackages/Package14607/InfoGuion/cuadernoestudio/images_xml/MT_07_18_img19_small.jpg</t>
  </si>
  <si>
    <t>http://profesores.aulaplaneta.com/DNNPlayerPackages/Package14607/InfoGuion/cuadernoestudio/images_xml/MT_07_18_img18_small.jpg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</si>
</sst>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24.jpeg"/><Relationship Id="rId13" Type="http://schemas.openxmlformats.org/officeDocument/2006/relationships/image" Target="../media/image29.png"/><Relationship Id="rId18" Type="http://schemas.openxmlformats.org/officeDocument/2006/relationships/image" Target="../media/image34.jpeg"/><Relationship Id="rId3" Type="http://schemas.openxmlformats.org/officeDocument/2006/relationships/image" Target="../media/image19.png"/><Relationship Id="rId7" Type="http://schemas.openxmlformats.org/officeDocument/2006/relationships/image" Target="../media/image23.png"/><Relationship Id="rId12" Type="http://schemas.openxmlformats.org/officeDocument/2006/relationships/image" Target="../media/image28.png"/><Relationship Id="rId17" Type="http://schemas.openxmlformats.org/officeDocument/2006/relationships/image" Target="../media/image33.png"/><Relationship Id="rId2" Type="http://schemas.openxmlformats.org/officeDocument/2006/relationships/image" Target="../media/image18.png"/><Relationship Id="rId16" Type="http://schemas.openxmlformats.org/officeDocument/2006/relationships/image" Target="../media/image32.png"/><Relationship Id="rId1" Type="http://schemas.openxmlformats.org/officeDocument/2006/relationships/image" Target="../media/image17.png"/><Relationship Id="rId6" Type="http://schemas.openxmlformats.org/officeDocument/2006/relationships/image" Target="../media/image22.png"/><Relationship Id="rId11" Type="http://schemas.openxmlformats.org/officeDocument/2006/relationships/image" Target="../media/image27.png"/><Relationship Id="rId5" Type="http://schemas.openxmlformats.org/officeDocument/2006/relationships/image" Target="../media/image21.png"/><Relationship Id="rId15" Type="http://schemas.openxmlformats.org/officeDocument/2006/relationships/image" Target="../media/image31.png"/><Relationship Id="rId10" Type="http://schemas.openxmlformats.org/officeDocument/2006/relationships/image" Target="../media/image26.png"/><Relationship Id="rId19" Type="http://schemas.openxmlformats.org/officeDocument/2006/relationships/image" Target="../media/image35.jpeg"/><Relationship Id="rId4" Type="http://schemas.openxmlformats.org/officeDocument/2006/relationships/image" Target="../media/image20.jpeg"/><Relationship Id="rId9" Type="http://schemas.openxmlformats.org/officeDocument/2006/relationships/image" Target="../media/image25.png"/><Relationship Id="rId14" Type="http://schemas.openxmlformats.org/officeDocument/2006/relationships/image" Target="../media/image30.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198437</xdr:colOff>
          <xdr:row>9</xdr:row>
          <xdr:rowOff>134937</xdr:rowOff>
        </xdr:from>
        <xdr:to>
          <xdr:col>10</xdr:col>
          <xdr:colOff>2941637</xdr:colOff>
          <xdr:row>9</xdr:row>
          <xdr:rowOff>954087</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730249</xdr:colOff>
      <xdr:row>10</xdr:row>
      <xdr:rowOff>63500</xdr:rowOff>
    </xdr:from>
    <xdr:to>
      <xdr:col>10</xdr:col>
      <xdr:colOff>2325686</xdr:colOff>
      <xdr:row>10</xdr:row>
      <xdr:rowOff>2020569</xdr:rowOff>
    </xdr:to>
    <xdr:pic>
      <xdr:nvPicPr>
        <xdr:cNvPr id="4" name="Imagen 3"/>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05312" y="3532188"/>
          <a:ext cx="1595437" cy="1957069"/>
        </a:xfrm>
        <a:prstGeom prst="rect">
          <a:avLst/>
        </a:prstGeom>
        <a:noFill/>
        <a:ln>
          <a:noFill/>
        </a:ln>
      </xdr:spPr>
    </xdr:pic>
    <xdr:clientData/>
  </xdr:twoCellAnchor>
  <xdr:twoCellAnchor editAs="oneCell">
    <xdr:from>
      <xdr:col>10</xdr:col>
      <xdr:colOff>63500</xdr:colOff>
      <xdr:row>12</xdr:row>
      <xdr:rowOff>254000</xdr:rowOff>
    </xdr:from>
    <xdr:to>
      <xdr:col>10</xdr:col>
      <xdr:colOff>3062221</xdr:colOff>
      <xdr:row>12</xdr:row>
      <xdr:rowOff>2119312</xdr:rowOff>
    </xdr:to>
    <xdr:pic>
      <xdr:nvPicPr>
        <xdr:cNvPr id="5"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38563" y="6008688"/>
          <a:ext cx="2998721" cy="18653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230187</xdr:colOff>
      <xdr:row>13</xdr:row>
      <xdr:rowOff>142875</xdr:rowOff>
    </xdr:from>
    <xdr:to>
      <xdr:col>10</xdr:col>
      <xdr:colOff>2722562</xdr:colOff>
      <xdr:row>13</xdr:row>
      <xdr:rowOff>1143000</xdr:rowOff>
    </xdr:to>
    <xdr:pic>
      <xdr:nvPicPr>
        <xdr:cNvPr id="6" name="Imagen 5" descr="C:\Users\MIGUEL MUÑOZ\AppData\Local\Temp\geogebra.png"/>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6605250" y="8516938"/>
          <a:ext cx="2492375" cy="1000125"/>
        </a:xfrm>
        <a:prstGeom prst="rect">
          <a:avLst/>
        </a:prstGeom>
        <a:noFill/>
        <a:ln>
          <a:noFill/>
        </a:ln>
      </xdr:spPr>
    </xdr:pic>
    <xdr:clientData/>
  </xdr:twoCellAnchor>
  <xdr:twoCellAnchor editAs="oneCell">
    <xdr:from>
      <xdr:col>10</xdr:col>
      <xdr:colOff>309563</xdr:colOff>
      <xdr:row>14</xdr:row>
      <xdr:rowOff>95250</xdr:rowOff>
    </xdr:from>
    <xdr:to>
      <xdr:col>10</xdr:col>
      <xdr:colOff>1627188</xdr:colOff>
      <xdr:row>14</xdr:row>
      <xdr:rowOff>1428750</xdr:rowOff>
    </xdr:to>
    <xdr:pic>
      <xdr:nvPicPr>
        <xdr:cNvPr id="7" name="Imagen 6" descr="http://thumb1.shutterstock.com/display_pic_with_logo/97684/167329544/stock-photo-retro-looking-pythagoras-theorem-of-right-triangles-167329544.jpg"/>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684626" y="9842500"/>
          <a:ext cx="1317625" cy="1333500"/>
        </a:xfrm>
        <a:prstGeom prst="rect">
          <a:avLst/>
        </a:prstGeom>
        <a:noFill/>
        <a:ln>
          <a:noFill/>
        </a:ln>
      </xdr:spPr>
    </xdr:pic>
    <xdr:clientData/>
  </xdr:twoCellAnchor>
  <xdr:twoCellAnchor editAs="oneCell">
    <xdr:from>
      <xdr:col>10</xdr:col>
      <xdr:colOff>325437</xdr:colOff>
      <xdr:row>15</xdr:row>
      <xdr:rowOff>126999</xdr:rowOff>
    </xdr:from>
    <xdr:to>
      <xdr:col>10</xdr:col>
      <xdr:colOff>2463165</xdr:colOff>
      <xdr:row>15</xdr:row>
      <xdr:rowOff>2028824</xdr:rowOff>
    </xdr:to>
    <xdr:pic>
      <xdr:nvPicPr>
        <xdr:cNvPr id="8" name="Imagen 7" descr="C:\Users\MIGUEL MUÑOZ\AppData\Local\Temp\geogebra.png"/>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700500" y="11318874"/>
          <a:ext cx="2137728" cy="1901825"/>
        </a:xfrm>
        <a:prstGeom prst="rect">
          <a:avLst/>
        </a:prstGeom>
        <a:noFill/>
        <a:ln>
          <a:noFill/>
        </a:ln>
      </xdr:spPr>
    </xdr:pic>
    <xdr:clientData/>
  </xdr:twoCellAnchor>
  <xdr:twoCellAnchor editAs="oneCell">
    <xdr:from>
      <xdr:col>10</xdr:col>
      <xdr:colOff>127000</xdr:colOff>
      <xdr:row>16</xdr:row>
      <xdr:rowOff>746125</xdr:rowOff>
    </xdr:from>
    <xdr:to>
      <xdr:col>11</xdr:col>
      <xdr:colOff>20638</xdr:colOff>
      <xdr:row>16</xdr:row>
      <xdr:rowOff>1487487</xdr:rowOff>
    </xdr:to>
    <xdr:pic>
      <xdr:nvPicPr>
        <xdr:cNvPr id="9" name="Imagen 8" descr="C:\Users\MIGUEL MUÑOZ\AppData\Local\Temp\geogebra.png"/>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6502063" y="14120813"/>
          <a:ext cx="2989263" cy="741362"/>
        </a:xfrm>
        <a:prstGeom prst="rect">
          <a:avLst/>
        </a:prstGeom>
        <a:noFill/>
        <a:ln>
          <a:noFill/>
        </a:ln>
      </xdr:spPr>
    </xdr:pic>
    <xdr:clientData/>
  </xdr:twoCellAnchor>
  <xdr:twoCellAnchor editAs="oneCell">
    <xdr:from>
      <xdr:col>10</xdr:col>
      <xdr:colOff>0</xdr:colOff>
      <xdr:row>17</xdr:row>
      <xdr:rowOff>0</xdr:rowOff>
    </xdr:from>
    <xdr:to>
      <xdr:col>10</xdr:col>
      <xdr:colOff>2936875</xdr:colOff>
      <xdr:row>17</xdr:row>
      <xdr:rowOff>1285875</xdr:rowOff>
    </xdr:to>
    <xdr:pic>
      <xdr:nvPicPr>
        <xdr:cNvPr id="10" name="Imagen 9" descr="C:\Users\MIGUEL MUÑOZ\AppData\Local\Temp\geogebra.png"/>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6375063" y="15462250"/>
          <a:ext cx="2936875" cy="1285875"/>
        </a:xfrm>
        <a:prstGeom prst="rect">
          <a:avLst/>
        </a:prstGeom>
        <a:noFill/>
        <a:ln>
          <a:noFill/>
        </a:ln>
      </xdr:spPr>
    </xdr:pic>
    <xdr:clientData/>
  </xdr:twoCellAnchor>
  <xdr:twoCellAnchor editAs="oneCell">
    <xdr:from>
      <xdr:col>10</xdr:col>
      <xdr:colOff>619124</xdr:colOff>
      <xdr:row>18</xdr:row>
      <xdr:rowOff>47625</xdr:rowOff>
    </xdr:from>
    <xdr:to>
      <xdr:col>10</xdr:col>
      <xdr:colOff>1992312</xdr:colOff>
      <xdr:row>18</xdr:row>
      <xdr:rowOff>1338261</xdr:rowOff>
    </xdr:to>
    <xdr:pic>
      <xdr:nvPicPr>
        <xdr:cNvPr id="11" name="Imagen 10" descr="Street Map with GPS Icons. Navigation - stock photo"/>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994187" y="17224375"/>
          <a:ext cx="1373188" cy="1290636"/>
        </a:xfrm>
        <a:prstGeom prst="rect">
          <a:avLst/>
        </a:prstGeom>
        <a:noFill/>
        <a:ln>
          <a:noFill/>
        </a:ln>
      </xdr:spPr>
    </xdr:pic>
    <xdr:clientData/>
  </xdr:twoCellAnchor>
  <xdr:twoCellAnchor editAs="oneCell">
    <xdr:from>
      <xdr:col>10</xdr:col>
      <xdr:colOff>452439</xdr:colOff>
      <xdr:row>19</xdr:row>
      <xdr:rowOff>142875</xdr:rowOff>
    </xdr:from>
    <xdr:to>
      <xdr:col>10</xdr:col>
      <xdr:colOff>2706689</xdr:colOff>
      <xdr:row>20</xdr:row>
      <xdr:rowOff>0</xdr:rowOff>
    </xdr:to>
    <xdr:pic>
      <xdr:nvPicPr>
        <xdr:cNvPr id="12" name="Imagen 11" descr="C:\Users\MIGUEL MUÑOZ\AppData\Local\Temp\geogebra.png"/>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6827502" y="18732500"/>
          <a:ext cx="2254250" cy="1651000"/>
        </a:xfrm>
        <a:prstGeom prst="rect">
          <a:avLst/>
        </a:prstGeom>
        <a:noFill/>
        <a:ln>
          <a:noFill/>
        </a:ln>
      </xdr:spPr>
    </xdr:pic>
    <xdr:clientData/>
  </xdr:twoCellAnchor>
  <xdr:twoCellAnchor editAs="oneCell">
    <xdr:from>
      <xdr:col>10</xdr:col>
      <xdr:colOff>0</xdr:colOff>
      <xdr:row>20</xdr:row>
      <xdr:rowOff>1</xdr:rowOff>
    </xdr:from>
    <xdr:to>
      <xdr:col>10</xdr:col>
      <xdr:colOff>2166937</xdr:colOff>
      <xdr:row>20</xdr:row>
      <xdr:rowOff>2262189</xdr:rowOff>
    </xdr:to>
    <xdr:pic>
      <xdr:nvPicPr>
        <xdr:cNvPr id="13" name="Imagen 12" descr="C:\Users\MIGUEL MUÑOZ\AppData\Local\Temp\geogebra.png"/>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6375063" y="20383501"/>
          <a:ext cx="2166937" cy="2262188"/>
        </a:xfrm>
        <a:prstGeom prst="rect">
          <a:avLst/>
        </a:prstGeom>
        <a:noFill/>
        <a:ln>
          <a:noFill/>
        </a:ln>
      </xdr:spPr>
    </xdr:pic>
    <xdr:clientData/>
  </xdr:twoCellAnchor>
  <xdr:twoCellAnchor editAs="oneCell">
    <xdr:from>
      <xdr:col>10</xdr:col>
      <xdr:colOff>0</xdr:colOff>
      <xdr:row>21</xdr:row>
      <xdr:rowOff>0</xdr:rowOff>
    </xdr:from>
    <xdr:to>
      <xdr:col>10</xdr:col>
      <xdr:colOff>2928937</xdr:colOff>
      <xdr:row>21</xdr:row>
      <xdr:rowOff>1365250</xdr:rowOff>
    </xdr:to>
    <xdr:pic>
      <xdr:nvPicPr>
        <xdr:cNvPr id="14" name="Imagen 13" descr="C:\Users\MIGUEL MUÑOZ\AppData\Local\Temp\geogebra.png"/>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6375063" y="22772688"/>
          <a:ext cx="2928937" cy="136525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0</xdr:colOff>
          <xdr:row>22</xdr:row>
          <xdr:rowOff>0</xdr:rowOff>
        </xdr:from>
        <xdr:to>
          <xdr:col>10</xdr:col>
          <xdr:colOff>2698750</xdr:colOff>
          <xdr:row>22</xdr:row>
          <xdr:rowOff>1777875</xdr:rowOff>
        </xdr:to>
        <xdr:sp macro="" textlink="">
          <xdr:nvSpPr>
            <xdr:cNvPr id="2064" name="Object 16" hidden="1">
              <a:extLst>
                <a:ext uri="{63B3BB69-23CF-44E3-9099-C40C66FF867C}">
                  <a14:compatExt spid="_x0000_s206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23</xdr:row>
          <xdr:rowOff>0</xdr:rowOff>
        </xdr:from>
        <xdr:to>
          <xdr:col>11</xdr:col>
          <xdr:colOff>66675</xdr:colOff>
          <xdr:row>23</xdr:row>
          <xdr:rowOff>2000250</xdr:rowOff>
        </xdr:to>
        <xdr:sp macro="" textlink="">
          <xdr:nvSpPr>
            <xdr:cNvPr id="2066" name="Object 18" hidden="1">
              <a:extLst>
                <a:ext uri="{63B3BB69-23CF-44E3-9099-C40C66FF867C}">
                  <a14:compatExt spid="_x0000_s206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0</xdr:colOff>
      <xdr:row>24</xdr:row>
      <xdr:rowOff>0</xdr:rowOff>
    </xdr:from>
    <xdr:to>
      <xdr:col>10</xdr:col>
      <xdr:colOff>2710815</xdr:colOff>
      <xdr:row>24</xdr:row>
      <xdr:rowOff>1828800</xdr:rowOff>
    </xdr:to>
    <xdr:pic>
      <xdr:nvPicPr>
        <xdr:cNvPr id="17" name="Imagen 16"/>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6375063" y="28471813"/>
          <a:ext cx="2710815" cy="182880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23812</xdr:colOff>
          <xdr:row>24</xdr:row>
          <xdr:rowOff>1841500</xdr:rowOff>
        </xdr:from>
        <xdr:to>
          <xdr:col>10</xdr:col>
          <xdr:colOff>3052762</xdr:colOff>
          <xdr:row>25</xdr:row>
          <xdr:rowOff>2181940</xdr:rowOff>
        </xdr:to>
        <xdr:sp macro="" textlink="">
          <xdr:nvSpPr>
            <xdr:cNvPr id="2069" name="Object 21" hidden="1">
              <a:extLst>
                <a:ext uri="{63B3BB69-23CF-44E3-9099-C40C66FF867C}">
                  <a14:compatExt spid="_x0000_s206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26</xdr:row>
          <xdr:rowOff>0</xdr:rowOff>
        </xdr:from>
        <xdr:to>
          <xdr:col>10</xdr:col>
          <xdr:colOff>2409500</xdr:colOff>
          <xdr:row>26</xdr:row>
          <xdr:rowOff>1722437</xdr:rowOff>
        </xdr:to>
        <xdr:sp macro="" textlink="">
          <xdr:nvSpPr>
            <xdr:cNvPr id="2071" name="Object 23" hidden="1">
              <a:extLst>
                <a:ext uri="{63B3BB69-23CF-44E3-9099-C40C66FF867C}">
                  <a14:compatExt spid="_x0000_s207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xdr:colOff>
          <xdr:row>27</xdr:row>
          <xdr:rowOff>0</xdr:rowOff>
        </xdr:from>
        <xdr:to>
          <xdr:col>10</xdr:col>
          <xdr:colOff>2627313</xdr:colOff>
          <xdr:row>27</xdr:row>
          <xdr:rowOff>1789737</xdr:rowOff>
        </xdr:to>
        <xdr:sp macro="" textlink="">
          <xdr:nvSpPr>
            <xdr:cNvPr id="2073" name="Object 25" hidden="1">
              <a:extLst>
                <a:ext uri="{63B3BB69-23CF-44E3-9099-C40C66FF867C}">
                  <a14:compatExt spid="_x0000_s207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158750</xdr:colOff>
          <xdr:row>28</xdr:row>
          <xdr:rowOff>119063</xdr:rowOff>
        </xdr:from>
        <xdr:to>
          <xdr:col>14</xdr:col>
          <xdr:colOff>454025</xdr:colOff>
          <xdr:row>28</xdr:row>
          <xdr:rowOff>1719263</xdr:rowOff>
        </xdr:to>
        <xdr:sp macro="" textlink="">
          <xdr:nvSpPr>
            <xdr:cNvPr id="2076" name="Object 28" hidden="1">
              <a:extLst>
                <a:ext uri="{63B3BB69-23CF-44E3-9099-C40C66FF867C}">
                  <a14:compatExt spid="_x0000_s207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xdr:row>
          <xdr:rowOff>0</xdr:rowOff>
        </xdr:from>
        <xdr:to>
          <xdr:col>10</xdr:col>
          <xdr:colOff>2801937</xdr:colOff>
          <xdr:row>29</xdr:row>
          <xdr:rowOff>2401835</xdr:rowOff>
        </xdr:to>
        <xdr:sp macro="" textlink="">
          <xdr:nvSpPr>
            <xdr:cNvPr id="2078" name="Object 30" hidden="1">
              <a:extLst>
                <a:ext uri="{63B3BB69-23CF-44E3-9099-C40C66FF867C}">
                  <a14:compatExt spid="_x0000_s207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142875</xdr:colOff>
          <xdr:row>30</xdr:row>
          <xdr:rowOff>63500</xdr:rowOff>
        </xdr:from>
        <xdr:to>
          <xdr:col>14</xdr:col>
          <xdr:colOff>514350</xdr:colOff>
          <xdr:row>30</xdr:row>
          <xdr:rowOff>2578100</xdr:rowOff>
        </xdr:to>
        <xdr:sp macro="" textlink="">
          <xdr:nvSpPr>
            <xdr:cNvPr id="2079" name="Object 31" hidden="1">
              <a:extLst>
                <a:ext uri="{63B3BB69-23CF-44E3-9099-C40C66FF867C}">
                  <a14:compatExt spid="_x0000_s207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0</xdr:colOff>
      <xdr:row>31</xdr:row>
      <xdr:rowOff>0</xdr:rowOff>
    </xdr:from>
    <xdr:to>
      <xdr:col>15</xdr:col>
      <xdr:colOff>15875</xdr:colOff>
      <xdr:row>32</xdr:row>
      <xdr:rowOff>24130</xdr:rowOff>
    </xdr:to>
    <xdr:pic>
      <xdr:nvPicPr>
        <xdr:cNvPr id="24" name="Imagen 23" descr="C:\Users\MIGUEL MUÑOZ\AppData\Local\Temp\geogebra.png"/>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6375063" y="43568938"/>
          <a:ext cx="4413250" cy="2976880"/>
        </a:xfrm>
        <a:prstGeom prst="rect">
          <a:avLst/>
        </a:prstGeom>
        <a:noFill/>
        <a:ln>
          <a:noFill/>
        </a:ln>
      </xdr:spPr>
    </xdr:pic>
    <xdr:clientData/>
  </xdr:twoCellAnchor>
  <xdr:twoCellAnchor editAs="oneCell">
    <xdr:from>
      <xdr:col>10</xdr:col>
      <xdr:colOff>0</xdr:colOff>
      <xdr:row>32</xdr:row>
      <xdr:rowOff>0</xdr:rowOff>
    </xdr:from>
    <xdr:to>
      <xdr:col>11</xdr:col>
      <xdr:colOff>257175</xdr:colOff>
      <xdr:row>32</xdr:row>
      <xdr:rowOff>3100705</xdr:rowOff>
    </xdr:to>
    <xdr:pic>
      <xdr:nvPicPr>
        <xdr:cNvPr id="25" name="Imagen 24" descr="C:\Users\MIGUEL MUÑOZ\AppData\Local\Temp\geogebra.png"/>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6375063" y="46521688"/>
          <a:ext cx="3352800" cy="3100705"/>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0</xdr:colOff>
          <xdr:row>33</xdr:row>
          <xdr:rowOff>0</xdr:rowOff>
        </xdr:from>
        <xdr:to>
          <xdr:col>12</xdr:col>
          <xdr:colOff>19050</xdr:colOff>
          <xdr:row>33</xdr:row>
          <xdr:rowOff>2028825</xdr:rowOff>
        </xdr:to>
        <xdr:sp macro="" textlink="">
          <xdr:nvSpPr>
            <xdr:cNvPr id="2083" name="Object 35" hidden="1">
              <a:extLst>
                <a:ext uri="{63B3BB69-23CF-44E3-9099-C40C66FF867C}">
                  <a14:compatExt spid="_x0000_s208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111125</xdr:colOff>
          <xdr:row>34</xdr:row>
          <xdr:rowOff>50019</xdr:rowOff>
        </xdr:from>
        <xdr:to>
          <xdr:col>10</xdr:col>
          <xdr:colOff>2881312</xdr:colOff>
          <xdr:row>34</xdr:row>
          <xdr:rowOff>1536967</xdr:rowOff>
        </xdr:to>
        <xdr:sp macro="" textlink="">
          <xdr:nvSpPr>
            <xdr:cNvPr id="2086" name="Object 38" hidden="1">
              <a:extLst>
                <a:ext uri="{63B3BB69-23CF-44E3-9099-C40C66FF867C}">
                  <a14:compatExt spid="_x0000_s208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238124</xdr:colOff>
          <xdr:row>35</xdr:row>
          <xdr:rowOff>157015</xdr:rowOff>
        </xdr:from>
        <xdr:to>
          <xdr:col>10</xdr:col>
          <xdr:colOff>2603499</xdr:colOff>
          <xdr:row>35</xdr:row>
          <xdr:rowOff>1776412</xdr:rowOff>
        </xdr:to>
        <xdr:sp macro="" textlink="">
          <xdr:nvSpPr>
            <xdr:cNvPr id="2087" name="Object 39" hidden="1">
              <a:extLst>
                <a:ext uri="{63B3BB69-23CF-44E3-9099-C40C66FF867C}">
                  <a14:compatExt spid="_x0000_s208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166687</xdr:colOff>
          <xdr:row>36</xdr:row>
          <xdr:rowOff>31750</xdr:rowOff>
        </xdr:from>
        <xdr:to>
          <xdr:col>11</xdr:col>
          <xdr:colOff>9525</xdr:colOff>
          <xdr:row>36</xdr:row>
          <xdr:rowOff>1881238</xdr:rowOff>
        </xdr:to>
        <xdr:sp macro="" textlink="">
          <xdr:nvSpPr>
            <xdr:cNvPr id="2089" name="Object 41" hidden="1">
              <a:extLst>
                <a:ext uri="{63B3BB69-23CF-44E3-9099-C40C66FF867C}">
                  <a14:compatExt spid="_x0000_s208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190500</xdr:colOff>
          <xdr:row>37</xdr:row>
          <xdr:rowOff>119062</xdr:rowOff>
        </xdr:from>
        <xdr:to>
          <xdr:col>10</xdr:col>
          <xdr:colOff>2047875</xdr:colOff>
          <xdr:row>37</xdr:row>
          <xdr:rowOff>1947862</xdr:rowOff>
        </xdr:to>
        <xdr:sp macro="" textlink="">
          <xdr:nvSpPr>
            <xdr:cNvPr id="2090" name="Object 42" hidden="1">
              <a:extLst>
                <a:ext uri="{63B3BB69-23CF-44E3-9099-C40C66FF867C}">
                  <a14:compatExt spid="_x0000_s209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134937</xdr:colOff>
          <xdr:row>38</xdr:row>
          <xdr:rowOff>7939</xdr:rowOff>
        </xdr:from>
        <xdr:to>
          <xdr:col>10</xdr:col>
          <xdr:colOff>1476374</xdr:colOff>
          <xdr:row>38</xdr:row>
          <xdr:rowOff>1381763</xdr:rowOff>
        </xdr:to>
        <xdr:sp macro="" textlink="">
          <xdr:nvSpPr>
            <xdr:cNvPr id="2092" name="Object 44" hidden="1">
              <a:extLst>
                <a:ext uri="{63B3BB69-23CF-44E3-9099-C40C66FF867C}">
                  <a14:compatExt spid="_x0000_s209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190500</xdr:colOff>
          <xdr:row>39</xdr:row>
          <xdr:rowOff>119062</xdr:rowOff>
        </xdr:from>
        <xdr:to>
          <xdr:col>10</xdr:col>
          <xdr:colOff>1504950</xdr:colOff>
          <xdr:row>39</xdr:row>
          <xdr:rowOff>1147762</xdr:rowOff>
        </xdr:to>
        <xdr:sp macro="" textlink="">
          <xdr:nvSpPr>
            <xdr:cNvPr id="2093" name="Object 45" hidden="1">
              <a:extLst>
                <a:ext uri="{63B3BB69-23CF-44E3-9099-C40C66FF867C}">
                  <a14:compatExt spid="_x0000_s209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127000</xdr:colOff>
      <xdr:row>40</xdr:row>
      <xdr:rowOff>23813</xdr:rowOff>
    </xdr:from>
    <xdr:to>
      <xdr:col>10</xdr:col>
      <xdr:colOff>1009650</xdr:colOff>
      <xdr:row>40</xdr:row>
      <xdr:rowOff>895668</xdr:rowOff>
    </xdr:to>
    <xdr:pic>
      <xdr:nvPicPr>
        <xdr:cNvPr id="33" name="Imagen 32"/>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6502063" y="61745813"/>
          <a:ext cx="882650" cy="871855"/>
        </a:xfrm>
        <a:prstGeom prst="rect">
          <a:avLst/>
        </a:prstGeom>
        <a:noFill/>
        <a:ln>
          <a:noFill/>
        </a:ln>
      </xdr:spPr>
    </xdr:pic>
    <xdr:clientData/>
  </xdr:twoCellAnchor>
  <xdr:twoCellAnchor editAs="oneCell">
    <xdr:from>
      <xdr:col>10</xdr:col>
      <xdr:colOff>0</xdr:colOff>
      <xdr:row>41</xdr:row>
      <xdr:rowOff>0</xdr:rowOff>
    </xdr:from>
    <xdr:to>
      <xdr:col>10</xdr:col>
      <xdr:colOff>2374900</xdr:colOff>
      <xdr:row>42</xdr:row>
      <xdr:rowOff>28575</xdr:rowOff>
    </xdr:to>
    <xdr:pic>
      <xdr:nvPicPr>
        <xdr:cNvPr id="34" name="Imagen 33" descr="C:\Users\MIGUEL MUÑOZ\AppData\Local\Temp\geogebra.png"/>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6375063" y="62682438"/>
          <a:ext cx="2374900" cy="2362200"/>
        </a:xfrm>
        <a:prstGeom prst="rect">
          <a:avLst/>
        </a:prstGeom>
        <a:noFill/>
        <a:ln>
          <a:noFill/>
        </a:ln>
      </xdr:spPr>
    </xdr:pic>
    <xdr:clientData/>
  </xdr:twoCellAnchor>
  <xdr:twoCellAnchor editAs="oneCell">
    <xdr:from>
      <xdr:col>10</xdr:col>
      <xdr:colOff>0</xdr:colOff>
      <xdr:row>42</xdr:row>
      <xdr:rowOff>0</xdr:rowOff>
    </xdr:from>
    <xdr:to>
      <xdr:col>10</xdr:col>
      <xdr:colOff>2660650</xdr:colOff>
      <xdr:row>42</xdr:row>
      <xdr:rowOff>2273300</xdr:rowOff>
    </xdr:to>
    <xdr:pic>
      <xdr:nvPicPr>
        <xdr:cNvPr id="35" name="Imagen 34" descr="C:\Users\MIGUEL MUÑOZ\AppData\Local\Temp\geogebra.png"/>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16375063" y="65016063"/>
          <a:ext cx="2660650" cy="2273300"/>
        </a:xfrm>
        <a:prstGeom prst="rect">
          <a:avLst/>
        </a:prstGeom>
        <a:noFill/>
        <a:ln>
          <a:noFill/>
        </a:ln>
      </xdr:spPr>
    </xdr:pic>
    <xdr:clientData/>
  </xdr:twoCellAnchor>
  <xdr:twoCellAnchor editAs="oneCell">
    <xdr:from>
      <xdr:col>10</xdr:col>
      <xdr:colOff>0</xdr:colOff>
      <xdr:row>43</xdr:row>
      <xdr:rowOff>0</xdr:rowOff>
    </xdr:from>
    <xdr:to>
      <xdr:col>12</xdr:col>
      <xdr:colOff>0</xdr:colOff>
      <xdr:row>43</xdr:row>
      <xdr:rowOff>2413000</xdr:rowOff>
    </xdr:to>
    <xdr:pic>
      <xdr:nvPicPr>
        <xdr:cNvPr id="36" name="Imagen 35" descr="http://profesores.aulaplaneta.com/DNNPlayerPackages/Package14607/InfoGuion/cuadernoestudio/images_xml/MT_07_18_img18_small.jpg"/>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6375063" y="67294125"/>
          <a:ext cx="3389312" cy="2413000"/>
        </a:xfrm>
        <a:prstGeom prst="rect">
          <a:avLst/>
        </a:prstGeom>
        <a:noFill/>
        <a:ln>
          <a:noFill/>
        </a:ln>
      </xdr:spPr>
    </xdr:pic>
    <xdr:clientData/>
  </xdr:twoCellAnchor>
  <xdr:twoCellAnchor editAs="oneCell">
    <xdr:from>
      <xdr:col>10</xdr:col>
      <xdr:colOff>0</xdr:colOff>
      <xdr:row>44</xdr:row>
      <xdr:rowOff>0</xdr:rowOff>
    </xdr:from>
    <xdr:to>
      <xdr:col>15</xdr:col>
      <xdr:colOff>250825</xdr:colOff>
      <xdr:row>44</xdr:row>
      <xdr:rowOff>1485900</xdr:rowOff>
    </xdr:to>
    <xdr:pic>
      <xdr:nvPicPr>
        <xdr:cNvPr id="37" name="Imagen 36" descr="http://profesores.aulaplaneta.com/DNNPlayerPackages/Package14607/InfoGuion/cuadernoestudio/images_xml/MT_07_18_img19_small.jpg"/>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6375063" y="69802375"/>
          <a:ext cx="4648200" cy="14859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image" Target="../media/image5.png"/><Relationship Id="rId18" Type="http://schemas.openxmlformats.org/officeDocument/2006/relationships/oleObject" Target="../embeddings/oleObject8.bin"/><Relationship Id="rId26" Type="http://schemas.openxmlformats.org/officeDocument/2006/relationships/oleObject" Target="../embeddings/oleObject12.bin"/><Relationship Id="rId3" Type="http://schemas.openxmlformats.org/officeDocument/2006/relationships/vmlDrawing" Target="../drawings/vmlDrawing1.vml"/><Relationship Id="rId21" Type="http://schemas.openxmlformats.org/officeDocument/2006/relationships/image" Target="../media/image9.png"/><Relationship Id="rId34" Type="http://schemas.openxmlformats.org/officeDocument/2006/relationships/oleObject" Target="../embeddings/oleObject16.bin"/><Relationship Id="rId7" Type="http://schemas.openxmlformats.org/officeDocument/2006/relationships/image" Target="../media/image2.png"/><Relationship Id="rId12" Type="http://schemas.openxmlformats.org/officeDocument/2006/relationships/oleObject" Target="../embeddings/oleObject5.bin"/><Relationship Id="rId17" Type="http://schemas.openxmlformats.org/officeDocument/2006/relationships/image" Target="../media/image7.png"/><Relationship Id="rId25" Type="http://schemas.openxmlformats.org/officeDocument/2006/relationships/image" Target="../media/image11.png"/><Relationship Id="rId33" Type="http://schemas.openxmlformats.org/officeDocument/2006/relationships/image" Target="../media/image15.png"/><Relationship Id="rId2" Type="http://schemas.openxmlformats.org/officeDocument/2006/relationships/drawing" Target="../drawings/drawing1.xml"/><Relationship Id="rId16" Type="http://schemas.openxmlformats.org/officeDocument/2006/relationships/oleObject" Target="../embeddings/oleObject7.bin"/><Relationship Id="rId20" Type="http://schemas.openxmlformats.org/officeDocument/2006/relationships/oleObject" Target="../embeddings/oleObject9.bin"/><Relationship Id="rId29" Type="http://schemas.openxmlformats.org/officeDocument/2006/relationships/image" Target="../media/image13.png"/><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png"/><Relationship Id="rId24" Type="http://schemas.openxmlformats.org/officeDocument/2006/relationships/oleObject" Target="../embeddings/oleObject11.bin"/><Relationship Id="rId32" Type="http://schemas.openxmlformats.org/officeDocument/2006/relationships/oleObject" Target="../embeddings/oleObject15.bin"/><Relationship Id="rId5" Type="http://schemas.openxmlformats.org/officeDocument/2006/relationships/image" Target="../media/image1.png"/><Relationship Id="rId15" Type="http://schemas.openxmlformats.org/officeDocument/2006/relationships/image" Target="../media/image6.png"/><Relationship Id="rId23" Type="http://schemas.openxmlformats.org/officeDocument/2006/relationships/image" Target="../media/image10.png"/><Relationship Id="rId28" Type="http://schemas.openxmlformats.org/officeDocument/2006/relationships/oleObject" Target="../embeddings/oleObject13.bin"/><Relationship Id="rId10" Type="http://schemas.openxmlformats.org/officeDocument/2006/relationships/oleObject" Target="../embeddings/oleObject4.bin"/><Relationship Id="rId19" Type="http://schemas.openxmlformats.org/officeDocument/2006/relationships/image" Target="../media/image8.png"/><Relationship Id="rId31" Type="http://schemas.openxmlformats.org/officeDocument/2006/relationships/image" Target="../media/image14.png"/><Relationship Id="rId4" Type="http://schemas.openxmlformats.org/officeDocument/2006/relationships/oleObject" Target="../embeddings/oleObject1.bin"/><Relationship Id="rId9" Type="http://schemas.openxmlformats.org/officeDocument/2006/relationships/image" Target="../media/image3.png"/><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2.png"/><Relationship Id="rId30" Type="http://schemas.openxmlformats.org/officeDocument/2006/relationships/oleObject" Target="../embeddings/oleObject14.bin"/><Relationship Id="rId35" Type="http://schemas.openxmlformats.org/officeDocument/2006/relationships/image" Target="../media/image16.png"/><Relationship Id="rId8" Type="http://schemas.openxmlformats.org/officeDocument/2006/relationships/oleObject" Target="../embeddings/oleObject3.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topLeftCell="D1" zoomScale="120" zoomScaleNormal="120" zoomScalePageLayoutView="140" workbookViewId="0">
      <pane ySplit="9" topLeftCell="A44" activePane="bottomLeft" state="frozen"/>
      <selection pane="bottomLeft" activeCell="B44" sqref="B4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0.625" style="15" customWidth="1"/>
    <col min="12" max="12" width="3.875" style="2" customWidth="1"/>
    <col min="13" max="14" width="3.25" style="2" customWidth="1"/>
    <col min="15" max="15" width="6.75" style="2"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8</v>
      </c>
      <c r="D3" s="88"/>
      <c r="F3" s="80">
        <v>42393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188</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190</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06.5" customHeight="1" x14ac:dyDescent="0.25">
      <c r="A10" s="12" t="str">
        <f>IF(OR(B10&lt;&gt;"",J10&lt;&gt;""),"IMG01","")</f>
        <v>IMG01</v>
      </c>
      <c r="B10" s="62" t="s">
        <v>193</v>
      </c>
      <c r="C10" s="20" t="str">
        <f t="shared" ref="C10:C41" si="0">IF(OR(B10&lt;&gt;"",J10&lt;&gt;""),IF($G$4="Recurso",CONCATENATE($G$4," ",$G$5),$G$4),"")</f>
        <v>Cuaderno de Estudio</v>
      </c>
      <c r="D10" s="63" t="s">
        <v>192</v>
      </c>
      <c r="E10" s="63" t="s">
        <v>153</v>
      </c>
      <c r="F10" s="13" t="str">
        <f t="shared" ref="F10" si="1">IF(OR(B10&lt;&gt;"",J10&lt;&gt;""),CONCATENATE($C$7,"_",$A10,IF($G$4="Cuaderno de Estudio","_small",CONCATENATE(IF(I10="","","n"),IF(LEFT($G$5,1)="F",".jpg",".png")))),"")</f>
        <v>MA_08_08_CO_IMG01_small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MA_08_08_CO_IMG01_zoom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191</v>
      </c>
      <c r="K10"/>
      <c r="O10" s="2" t="str">
        <f>'Definición técnica de imagenes'!A12</f>
        <v>M12D</v>
      </c>
    </row>
    <row r="11" spans="1:16" s="11" customFormat="1" ht="166.5" customHeight="1" x14ac:dyDescent="0.25">
      <c r="A11" s="12" t="str">
        <f t="shared" ref="A11:A18" si="3">IF(OR(B11&lt;&gt;"",J11&lt;&gt;""),CONCATENATE(LEFT(A10,3),IF(MID(A10,4,2)+1&lt;10,CONCATENATE("0",MID(A10,4,2)+1))),"")</f>
        <v>IMG02</v>
      </c>
      <c r="B11" s="62" t="s">
        <v>193</v>
      </c>
      <c r="C11" s="20" t="str">
        <f t="shared" si="0"/>
        <v>Cuaderno de Estudio</v>
      </c>
      <c r="D11" s="63" t="s">
        <v>192</v>
      </c>
      <c r="E11" s="63" t="s">
        <v>153</v>
      </c>
      <c r="F11" s="13" t="str">
        <f t="shared" ref="F11:F74" si="4">IF(OR(B11&lt;&gt;"",J11&lt;&gt;""),CONCATENATE($C$7,"_",$A11,IF($G$4="Cuaderno de Estudio","_small",CONCATENATE(IF(I11="","","n"),IF(LEFT($G$5,1)="F",".jpg",".png")))),"")</f>
        <v>MA_08_08_CO_IMG02_small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MA_08_08_CO_IMG02_zoom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194</v>
      </c>
      <c r="K11" s="65"/>
      <c r="O11" s="2" t="str">
        <f>'Definición técnica de imagenes'!A13</f>
        <v>M101</v>
      </c>
    </row>
    <row r="12" spans="1:16" s="11" customFormat="1" ht="13.5" customHeight="1" x14ac:dyDescent="0.25">
      <c r="A12" s="12" t="str">
        <f t="shared" si="3"/>
        <v>IMG03</v>
      </c>
      <c r="B12" s="62">
        <v>185405648</v>
      </c>
      <c r="C12" s="20" t="str">
        <f t="shared" si="0"/>
        <v>Cuaderno de Estudio</v>
      </c>
      <c r="D12" s="63" t="s">
        <v>192</v>
      </c>
      <c r="E12" s="63" t="s">
        <v>153</v>
      </c>
      <c r="F12" s="13" t="str">
        <f t="shared" si="4"/>
        <v>MA_08_08_CO_IMG03_small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MA_08_08_CO_IMG03_zoom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195</v>
      </c>
      <c r="K12" s="64"/>
      <c r="O12" s="2" t="str">
        <f>'Definición técnica de imagenes'!A18</f>
        <v>Diaporama F1</v>
      </c>
    </row>
    <row r="13" spans="1:16" s="11" customFormat="1" ht="206.25" customHeight="1" x14ac:dyDescent="0.25">
      <c r="A13" s="12" t="str">
        <f t="shared" si="3"/>
        <v>IMG04</v>
      </c>
      <c r="B13" s="62" t="s">
        <v>193</v>
      </c>
      <c r="C13" s="20" t="str">
        <f t="shared" si="0"/>
        <v>Cuaderno de Estudio</v>
      </c>
      <c r="D13" s="63" t="s">
        <v>192</v>
      </c>
      <c r="E13" s="63" t="s">
        <v>153</v>
      </c>
      <c r="F13" s="13" t="str">
        <f t="shared" si="4"/>
        <v>MA_08_08_CO_IMG04_small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MA_08_08_CO_IMG04_zoom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196</v>
      </c>
      <c r="K13" s="64"/>
      <c r="O13" s="2" t="str">
        <f>'Definición técnica de imagenes'!A19</f>
        <v>F4</v>
      </c>
    </row>
    <row r="14" spans="1:16" s="11" customFormat="1" ht="108" customHeight="1" x14ac:dyDescent="0.25">
      <c r="A14" s="12" t="str">
        <f t="shared" si="3"/>
        <v>IMG05</v>
      </c>
      <c r="B14" s="62" t="s">
        <v>193</v>
      </c>
      <c r="C14" s="20" t="str">
        <f t="shared" si="0"/>
        <v>Cuaderno de Estudio</v>
      </c>
      <c r="D14" s="63" t="s">
        <v>192</v>
      </c>
      <c r="E14" s="63" t="s">
        <v>153</v>
      </c>
      <c r="F14" s="13" t="str">
        <f t="shared" si="4"/>
        <v>MA_08_08_CO_IMG05_small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MA_08_08_CO_IMG05_zoom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197</v>
      </c>
      <c r="K14" s="64"/>
      <c r="O14" s="2" t="str">
        <f>'Definición técnica de imagenes'!A22</f>
        <v>F6</v>
      </c>
    </row>
    <row r="15" spans="1:16" s="11" customFormat="1" ht="114" customHeight="1" x14ac:dyDescent="0.25">
      <c r="A15" s="12" t="str">
        <f t="shared" si="3"/>
        <v>IMG06</v>
      </c>
      <c r="B15" s="62">
        <v>167329544</v>
      </c>
      <c r="C15" s="20" t="str">
        <f t="shared" si="0"/>
        <v>Cuaderno de Estudio</v>
      </c>
      <c r="D15" s="63" t="s">
        <v>192</v>
      </c>
      <c r="E15" s="63" t="s">
        <v>153</v>
      </c>
      <c r="F15" s="13" t="str">
        <f t="shared" si="4"/>
        <v>MA_08_08_CO_IMG06_small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MA_08_08_CO_IMG06_zoom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198</v>
      </c>
      <c r="K15" s="66"/>
      <c r="O15" s="2" t="str">
        <f>'Definición técnica de imagenes'!A24</f>
        <v>F6B</v>
      </c>
    </row>
    <row r="16" spans="1:16" s="11" customFormat="1" ht="171.75" customHeight="1" x14ac:dyDescent="0.3">
      <c r="A16" s="12" t="str">
        <f t="shared" si="3"/>
        <v>IMG07</v>
      </c>
      <c r="B16" s="62" t="s">
        <v>193</v>
      </c>
      <c r="C16" s="20" t="str">
        <f t="shared" si="0"/>
        <v>Cuaderno de Estudio</v>
      </c>
      <c r="D16" s="63" t="s">
        <v>192</v>
      </c>
      <c r="E16" s="63" t="s">
        <v>153</v>
      </c>
      <c r="F16" s="13" t="str">
        <f t="shared" si="4"/>
        <v>MA_08_08_CO_IMG07_small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MA_08_08_CO_IMG07_zoom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199</v>
      </c>
      <c r="K16" s="68"/>
      <c r="O16" s="2" t="str">
        <f>'Definición técnica de imagenes'!A25</f>
        <v>F7</v>
      </c>
    </row>
    <row r="17" spans="1:15" s="11" customFormat="1" ht="164.25" customHeight="1" x14ac:dyDescent="0.25">
      <c r="A17" s="12" t="str">
        <f t="shared" si="3"/>
        <v>IMG08</v>
      </c>
      <c r="B17" s="62" t="s">
        <v>193</v>
      </c>
      <c r="C17" s="20" t="str">
        <f t="shared" si="0"/>
        <v>Cuaderno de Estudio</v>
      </c>
      <c r="D17" s="63" t="s">
        <v>192</v>
      </c>
      <c r="E17" s="63" t="s">
        <v>153</v>
      </c>
      <c r="F17" s="13" t="str">
        <f t="shared" si="4"/>
        <v>MA_08_08_CO_IMG08_small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MA_08_08_CO_IMG08_zoom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200</v>
      </c>
      <c r="K17" s="66"/>
      <c r="O17" s="2" t="str">
        <f>'Definición técnica de imagenes'!A27</f>
        <v>F7B</v>
      </c>
    </row>
    <row r="18" spans="1:15" s="11" customFormat="1" ht="135" customHeight="1" x14ac:dyDescent="0.25">
      <c r="A18" s="12" t="str">
        <f t="shared" si="3"/>
        <v>IMG09</v>
      </c>
      <c r="B18" s="62" t="s">
        <v>193</v>
      </c>
      <c r="C18" s="20" t="str">
        <f t="shared" si="0"/>
        <v>Cuaderno de Estudio</v>
      </c>
      <c r="D18" s="63" t="s">
        <v>192</v>
      </c>
      <c r="E18" s="63" t="s">
        <v>153</v>
      </c>
      <c r="F18" s="13" t="str">
        <f t="shared" si="4"/>
        <v>MA_08_08_CO_IMG09_small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MA_08_08_CO_IMG09_zoom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201</v>
      </c>
      <c r="K18" s="66"/>
      <c r="O18" s="2" t="str">
        <f>'Definición técnica de imagenes'!A30</f>
        <v>F8</v>
      </c>
    </row>
    <row r="19" spans="1:15" s="11" customFormat="1" ht="111" customHeight="1" x14ac:dyDescent="0.3">
      <c r="A19" s="12" t="str">
        <f t="shared" ref="A19:A50" si="6">IF(OR(B19&lt;&gt;"",J19&lt;&gt;""),CONCATENATE(LEFT(A18,3),IF(MID(A18,4,2)+1&lt;10,CONCATENATE("0",MID(A18,4,2)+1),MID(A18,4,2)+1)),"")</f>
        <v>IMG10</v>
      </c>
      <c r="B19" s="62">
        <v>127728257</v>
      </c>
      <c r="C19" s="20" t="str">
        <f t="shared" si="0"/>
        <v>Cuaderno de Estudio</v>
      </c>
      <c r="D19" s="63" t="s">
        <v>192</v>
      </c>
      <c r="E19" s="63" t="s">
        <v>153</v>
      </c>
      <c r="F19" s="13" t="str">
        <f t="shared" si="4"/>
        <v>MA_08_08_CO_IMG10_small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MA_08_08_CO_IMG10_zoom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c r="K19" s="68"/>
      <c r="O19" s="2" t="str">
        <f>'Definición técnica de imagenes'!A31</f>
        <v>F10</v>
      </c>
    </row>
    <row r="20" spans="1:15" s="11" customFormat="1" ht="141" customHeight="1" x14ac:dyDescent="0.25">
      <c r="A20" s="12" t="str">
        <f t="shared" si="6"/>
        <v>IMG11</v>
      </c>
      <c r="B20" s="62" t="s">
        <v>193</v>
      </c>
      <c r="C20" s="20" t="str">
        <f t="shared" si="0"/>
        <v>Cuaderno de Estudio</v>
      </c>
      <c r="D20" s="63" t="s">
        <v>192</v>
      </c>
      <c r="E20" s="63" t="s">
        <v>153</v>
      </c>
      <c r="F20" s="13" t="str">
        <f t="shared" si="4"/>
        <v>MA_08_08_CO_IMG11_small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MA_08_08_CO_IMG11_zoom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c r="K20" s="66"/>
      <c r="O20" s="2" t="str">
        <f>'Definición técnica de imagenes'!A32</f>
        <v>F10B</v>
      </c>
    </row>
    <row r="21" spans="1:15" s="11" customFormat="1" ht="188.25" customHeight="1" x14ac:dyDescent="0.25">
      <c r="A21" s="12" t="str">
        <f t="shared" si="6"/>
        <v>IMG12</v>
      </c>
      <c r="B21" s="62" t="s">
        <v>193</v>
      </c>
      <c r="C21" s="20" t="str">
        <f t="shared" si="0"/>
        <v>Cuaderno de Estudio</v>
      </c>
      <c r="D21" s="63" t="s">
        <v>192</v>
      </c>
      <c r="E21" s="63" t="s">
        <v>153</v>
      </c>
      <c r="F21" s="13" t="str">
        <f t="shared" si="4"/>
        <v>MA_08_08_CO_IMG12_small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MA_08_08_CO_IMG12_zoom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c r="K21" s="66"/>
      <c r="O21" s="2" t="str">
        <f>'Definición técnica de imagenes'!A33</f>
        <v>F11</v>
      </c>
    </row>
    <row r="22" spans="1:15" s="11" customFormat="1" ht="121.5" customHeight="1" x14ac:dyDescent="0.25">
      <c r="A22" s="12" t="str">
        <f t="shared" si="6"/>
        <v>IMG13</v>
      </c>
      <c r="B22" s="62" t="s">
        <v>193</v>
      </c>
      <c r="C22" s="20" t="str">
        <f t="shared" si="0"/>
        <v>Cuaderno de Estudio</v>
      </c>
      <c r="D22" s="63" t="s">
        <v>192</v>
      </c>
      <c r="E22" s="63" t="s">
        <v>153</v>
      </c>
      <c r="F22" s="13" t="str">
        <f t="shared" si="4"/>
        <v>MA_08_08_CO_IMG13_small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MA_08_08_CO_IMG13_zoom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c r="K22" s="69"/>
      <c r="O22" s="2" t="str">
        <f>'Definición técnica de imagenes'!A34</f>
        <v>F12</v>
      </c>
    </row>
    <row r="23" spans="1:15" s="11" customFormat="1" ht="141" customHeight="1" x14ac:dyDescent="0.25">
      <c r="A23" s="12" t="str">
        <f t="shared" si="6"/>
        <v>IMG14</v>
      </c>
      <c r="B23" s="62" t="s">
        <v>193</v>
      </c>
      <c r="C23" s="20" t="str">
        <f t="shared" si="0"/>
        <v>Cuaderno de Estudio</v>
      </c>
      <c r="D23" s="63" t="s">
        <v>192</v>
      </c>
      <c r="E23" s="63" t="s">
        <v>154</v>
      </c>
      <c r="F23" s="13" t="str">
        <f t="shared" si="4"/>
        <v>MA_08_08_CO_IMG14_small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MA_08_08_CO_IMG14_zoom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c r="K23"/>
      <c r="O23" s="2" t="str">
        <f>'Definición técnica de imagenes'!A35</f>
        <v>F13</v>
      </c>
    </row>
    <row r="24" spans="1:15" s="11" customFormat="1" ht="186" customHeight="1" x14ac:dyDescent="0.25">
      <c r="A24" s="12" t="str">
        <f t="shared" si="6"/>
        <v>IMG15</v>
      </c>
      <c r="B24" s="62" t="s">
        <v>193</v>
      </c>
      <c r="C24" s="20" t="str">
        <f t="shared" si="0"/>
        <v>Cuaderno de Estudio</v>
      </c>
      <c r="D24" s="63" t="s">
        <v>192</v>
      </c>
      <c r="E24" s="63" t="s">
        <v>153</v>
      </c>
      <c r="F24" s="13" t="str">
        <f t="shared" si="4"/>
        <v>MA_08_08_CO_IMG15_small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MA_08_08_CO_IMG15_zoom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c r="K24"/>
      <c r="O24" s="2" t="str">
        <f>'Definición técnica de imagenes'!A37</f>
        <v>F13B</v>
      </c>
    </row>
    <row r="25" spans="1:15" s="11" customFormat="1" ht="146.25" customHeight="1" x14ac:dyDescent="0.25">
      <c r="A25" s="12" t="str">
        <f t="shared" si="6"/>
        <v>IMG16</v>
      </c>
      <c r="B25" s="62" t="s">
        <v>193</v>
      </c>
      <c r="C25" s="20" t="str">
        <f t="shared" si="0"/>
        <v>Cuaderno de Estudio</v>
      </c>
      <c r="D25" s="63" t="s">
        <v>192</v>
      </c>
      <c r="E25" s="63" t="s">
        <v>153</v>
      </c>
      <c r="F25" s="13" t="str">
        <f t="shared" si="4"/>
        <v>MA_08_08_CO_IMG16_small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MA_08_08_CO_IMG16_zoom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c r="K25" s="64"/>
    </row>
    <row r="26" spans="1:15" s="11" customFormat="1" ht="174" customHeight="1" x14ac:dyDescent="0.25">
      <c r="A26" s="12" t="str">
        <f t="shared" si="6"/>
        <v>IMG17</v>
      </c>
      <c r="B26" s="62" t="s">
        <v>193</v>
      </c>
      <c r="C26" s="20" t="str">
        <f t="shared" si="0"/>
        <v>Cuaderno de Estudio</v>
      </c>
      <c r="D26" s="63" t="s">
        <v>192</v>
      </c>
      <c r="E26" s="63" t="s">
        <v>153</v>
      </c>
      <c r="F26" s="13" t="str">
        <f t="shared" si="4"/>
        <v>MA_08_08_CO_IMG17_small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MA_08_08_CO_IMG17_zoom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c r="K26"/>
    </row>
    <row r="27" spans="1:15" s="11" customFormat="1" ht="149.25" customHeight="1" x14ac:dyDescent="0.25">
      <c r="A27" s="12" t="str">
        <f t="shared" si="6"/>
        <v>IMG18</v>
      </c>
      <c r="B27" s="62" t="s">
        <v>193</v>
      </c>
      <c r="C27" s="20" t="str">
        <f t="shared" si="0"/>
        <v>Cuaderno de Estudio</v>
      </c>
      <c r="D27" s="63" t="s">
        <v>192</v>
      </c>
      <c r="E27" s="63" t="s">
        <v>153</v>
      </c>
      <c r="F27" s="13" t="str">
        <f t="shared" si="4"/>
        <v>MA_08_08_CO_IMG18_small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MA_08_08_CO_IMG18_zoom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c r="K27"/>
      <c r="O27" s="2"/>
    </row>
    <row r="28" spans="1:15" s="11" customFormat="1" ht="141" customHeight="1" x14ac:dyDescent="0.25">
      <c r="A28" s="12" t="str">
        <f t="shared" si="6"/>
        <v>IMG19</v>
      </c>
      <c r="B28" s="62" t="s">
        <v>193</v>
      </c>
      <c r="C28" s="20" t="str">
        <f t="shared" si="0"/>
        <v>Cuaderno de Estudio</v>
      </c>
      <c r="D28" s="63" t="s">
        <v>192</v>
      </c>
      <c r="E28" s="63" t="s">
        <v>154</v>
      </c>
      <c r="F28" s="13" t="str">
        <f t="shared" si="4"/>
        <v>MA_08_08_CO_IMG19_small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MA_08_08_CO_IMG19_zoom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c r="K28"/>
    </row>
    <row r="29" spans="1:15" s="11" customFormat="1" ht="150.75" customHeight="1" x14ac:dyDescent="0.25">
      <c r="A29" s="12" t="str">
        <f t="shared" si="6"/>
        <v>IMG20</v>
      </c>
      <c r="B29" s="62" t="s">
        <v>193</v>
      </c>
      <c r="C29" s="20" t="str">
        <f t="shared" si="0"/>
        <v>Cuaderno de Estudio</v>
      </c>
      <c r="D29" s="63" t="s">
        <v>192</v>
      </c>
      <c r="E29" s="63" t="s">
        <v>153</v>
      </c>
      <c r="F29" s="13" t="str">
        <f t="shared" si="4"/>
        <v>MA_08_08_CO_IMG20_small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MA_08_08_CO_IMG20_zoom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t="s">
        <v>202</v>
      </c>
      <c r="K29"/>
    </row>
    <row r="30" spans="1:15" s="11" customFormat="1" ht="198" customHeight="1" x14ac:dyDescent="0.25">
      <c r="A30" s="12" t="str">
        <f t="shared" si="6"/>
        <v>IMG21</v>
      </c>
      <c r="B30" s="62" t="s">
        <v>193</v>
      </c>
      <c r="C30" s="20" t="str">
        <f t="shared" si="0"/>
        <v>Cuaderno de Estudio</v>
      </c>
      <c r="D30" s="63" t="s">
        <v>192</v>
      </c>
      <c r="E30" s="63" t="s">
        <v>153</v>
      </c>
      <c r="F30" s="13" t="str">
        <f t="shared" si="4"/>
        <v>MA_08_08_CO_IMG21_small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MA_08_08_CO_IMG21_zoom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t="s">
        <v>203</v>
      </c>
      <c r="K30"/>
    </row>
    <row r="31" spans="1:15" s="11" customFormat="1" ht="229.5" customHeight="1" x14ac:dyDescent="0.25">
      <c r="A31" s="12" t="str">
        <f t="shared" si="6"/>
        <v>IMG22</v>
      </c>
      <c r="B31" s="62" t="s">
        <v>193</v>
      </c>
      <c r="C31" s="20" t="str">
        <f t="shared" si="0"/>
        <v>Cuaderno de Estudio</v>
      </c>
      <c r="D31" s="63" t="s">
        <v>192</v>
      </c>
      <c r="E31" s="63" t="s">
        <v>153</v>
      </c>
      <c r="F31" s="13" t="str">
        <f t="shared" si="4"/>
        <v>MA_08_08_CO_IMG22_small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MA_08_08_CO_IMG22_zoom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t="s">
        <v>203</v>
      </c>
      <c r="K31"/>
    </row>
    <row r="32" spans="1:15" s="11" customFormat="1" ht="232.5" customHeight="1" x14ac:dyDescent="0.25">
      <c r="A32" s="12" t="str">
        <f t="shared" si="6"/>
        <v>IMG23</v>
      </c>
      <c r="B32" s="62" t="s">
        <v>193</v>
      </c>
      <c r="C32" s="20" t="str">
        <f t="shared" si="0"/>
        <v>Cuaderno de Estudio</v>
      </c>
      <c r="D32" s="63" t="s">
        <v>192</v>
      </c>
      <c r="E32" s="63" t="s">
        <v>153</v>
      </c>
      <c r="F32" s="13" t="str">
        <f t="shared" si="4"/>
        <v>MA_08_08_CO_IMG23_small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MA_08_08_CO_IMG23_zoom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4" t="s">
        <v>204</v>
      </c>
      <c r="K32" s="64"/>
    </row>
    <row r="33" spans="1:15" s="11" customFormat="1" ht="249" customHeight="1" x14ac:dyDescent="0.25">
      <c r="A33" s="12" t="str">
        <f t="shared" si="6"/>
        <v>IMG24</v>
      </c>
      <c r="B33" s="62" t="s">
        <v>193</v>
      </c>
      <c r="C33" s="20" t="str">
        <f t="shared" si="0"/>
        <v>Cuaderno de Estudio</v>
      </c>
      <c r="D33" s="63" t="s">
        <v>192</v>
      </c>
      <c r="E33" s="63" t="s">
        <v>153</v>
      </c>
      <c r="F33" s="13" t="str">
        <f t="shared" si="4"/>
        <v>MA_08_08_CO_IMG24_small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t="shared" ca="1" si="5"/>
        <v>MA_08_08_CO_IMG24_zoom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64" t="s">
        <v>205</v>
      </c>
      <c r="K33" s="64"/>
    </row>
    <row r="34" spans="1:15" s="11" customFormat="1" ht="162" customHeight="1" x14ac:dyDescent="0.25">
      <c r="A34" s="12" t="str">
        <f t="shared" si="6"/>
        <v>IMG25</v>
      </c>
      <c r="B34" s="62" t="s">
        <v>193</v>
      </c>
      <c r="C34" s="20" t="str">
        <f t="shared" si="0"/>
        <v>Cuaderno de Estudio</v>
      </c>
      <c r="D34" s="63" t="s">
        <v>192</v>
      </c>
      <c r="E34" s="63" t="s">
        <v>153</v>
      </c>
      <c r="F34" s="13" t="str">
        <f t="shared" si="4"/>
        <v>MA_08_08_CO_IMG25_small</v>
      </c>
      <c r="G34" s="13" t="str">
        <f ca="1">IF($F34&lt;&gt;"",IF($G$4="Recurso",VLOOKUP($E34,OFFSET('Definición técnica de imagenes'!$A$1,MATCH($G$5,'Definición técnica de imagenes'!$A$1:$A$104,0)-1,1,COUNTIF('Definición técnica de imagenes'!$A$3:$A$102,$G$5),5),5,FALSE),'Definición técnica de imagenes'!$F$16),"")</f>
        <v>526 x 370 px</v>
      </c>
      <c r="H34" s="13" t="str">
        <f t="shared" ca="1" si="5"/>
        <v>MA_08_08_CO_IMG25_zoom</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600 px</v>
      </c>
      <c r="J34" s="64" t="s">
        <v>206</v>
      </c>
      <c r="K34"/>
      <c r="O34" s="2"/>
    </row>
    <row r="35" spans="1:15" s="11" customFormat="1" ht="129" customHeight="1" x14ac:dyDescent="0.25">
      <c r="A35" s="12" t="str">
        <f t="shared" si="6"/>
        <v>IMG26</v>
      </c>
      <c r="B35" s="62" t="s">
        <v>193</v>
      </c>
      <c r="C35" s="20" t="str">
        <f t="shared" si="0"/>
        <v>Cuaderno de Estudio</v>
      </c>
      <c r="D35" s="63" t="s">
        <v>192</v>
      </c>
      <c r="E35" s="63" t="s">
        <v>153</v>
      </c>
      <c r="F35" s="13" t="str">
        <f t="shared" si="4"/>
        <v>MA_08_08_CO_IMG26_small</v>
      </c>
      <c r="G35" s="13" t="str">
        <f ca="1">IF($F35&lt;&gt;"",IF($G$4="Recurso",VLOOKUP($E35,OFFSET('Definición técnica de imagenes'!$A$1,MATCH($G$5,'Definición técnica de imagenes'!$A$1:$A$104,0)-1,1,COUNTIF('Definición técnica de imagenes'!$A$3:$A$102,$G$5),5),5,FALSE),'Definición técnica de imagenes'!$F$16),"")</f>
        <v>526 x 370 px</v>
      </c>
      <c r="H35" s="13" t="str">
        <f t="shared" ca="1" si="5"/>
        <v>MA_08_08_CO_IMG26_zoom</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600 px</v>
      </c>
      <c r="J35" s="63"/>
      <c r="K35"/>
      <c r="O35" s="2"/>
    </row>
    <row r="36" spans="1:15" s="11" customFormat="1" ht="146.25" customHeight="1" x14ac:dyDescent="0.25">
      <c r="A36" s="12" t="str">
        <f t="shared" si="6"/>
        <v>IMG27</v>
      </c>
      <c r="B36" s="62" t="s">
        <v>193</v>
      </c>
      <c r="C36" s="20" t="str">
        <f t="shared" si="0"/>
        <v>Cuaderno de Estudio</v>
      </c>
      <c r="D36" s="63" t="s">
        <v>192</v>
      </c>
      <c r="E36" s="63" t="s">
        <v>153</v>
      </c>
      <c r="F36" s="13" t="str">
        <f t="shared" si="4"/>
        <v>MA_08_08_CO_IMG27_small</v>
      </c>
      <c r="G36" s="13" t="str">
        <f ca="1">IF($F36&lt;&gt;"",IF($G$4="Recurso",VLOOKUP($E36,OFFSET('Definición técnica de imagenes'!$A$1,MATCH($G$5,'Definición técnica de imagenes'!$A$1:$A$104,0)-1,1,COUNTIF('Definición técnica de imagenes'!$A$3:$A$102,$G$5),5),5,FALSE),'Definición técnica de imagenes'!$F$16),"")</f>
        <v>526 x 370 px</v>
      </c>
      <c r="H36" s="13" t="str">
        <f t="shared" ca="1" si="5"/>
        <v>MA_08_08_CO_IMG27_zoom</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600 px</v>
      </c>
      <c r="J36" s="63"/>
      <c r="K36"/>
      <c r="O36" s="2"/>
    </row>
    <row r="37" spans="1:15" s="11" customFormat="1" ht="148.5" customHeight="1" x14ac:dyDescent="0.25">
      <c r="A37" s="12" t="str">
        <f t="shared" si="6"/>
        <v>IMG28</v>
      </c>
      <c r="B37" s="62" t="s">
        <v>193</v>
      </c>
      <c r="C37" s="20" t="str">
        <f t="shared" si="0"/>
        <v>Cuaderno de Estudio</v>
      </c>
      <c r="D37" s="63" t="s">
        <v>192</v>
      </c>
      <c r="E37" s="63" t="s">
        <v>153</v>
      </c>
      <c r="F37" s="13" t="str">
        <f t="shared" si="4"/>
        <v>MA_08_08_CO_IMG28_small</v>
      </c>
      <c r="G37" s="13" t="str">
        <f ca="1">IF($F37&lt;&gt;"",IF($G$4="Recurso",VLOOKUP($E37,OFFSET('Definición técnica de imagenes'!$A$1,MATCH($G$5,'Definición técnica de imagenes'!$A$1:$A$104,0)-1,1,COUNTIF('Definición técnica de imagenes'!$A$3:$A$102,$G$5),5),5,FALSE),'Definición técnica de imagenes'!$F$16),"")</f>
        <v>526 x 370 px</v>
      </c>
      <c r="H37" s="13" t="str">
        <f t="shared" ca="1" si="5"/>
        <v>MA_08_08_CO_IMG28_zoom</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600 px</v>
      </c>
      <c r="J37" s="70"/>
      <c r="K37"/>
    </row>
    <row r="38" spans="1:15" s="11" customFormat="1" ht="157.5" customHeight="1" x14ac:dyDescent="0.25">
      <c r="A38" s="12" t="str">
        <f t="shared" si="6"/>
        <v>IMG29</v>
      </c>
      <c r="B38" s="62" t="s">
        <v>193</v>
      </c>
      <c r="C38" s="20" t="str">
        <f t="shared" si="0"/>
        <v>Cuaderno de Estudio</v>
      </c>
      <c r="D38" s="63" t="s">
        <v>192</v>
      </c>
      <c r="E38" s="63" t="s">
        <v>153</v>
      </c>
      <c r="F38" s="13" t="str">
        <f t="shared" si="4"/>
        <v>MA_08_08_CO_IMG29_small</v>
      </c>
      <c r="G38" s="13" t="str">
        <f ca="1">IF($F38&lt;&gt;"",IF($G$4="Recurso",VLOOKUP($E38,OFFSET('Definición técnica de imagenes'!$A$1,MATCH($G$5,'Definición técnica de imagenes'!$A$1:$A$104,0)-1,1,COUNTIF('Definición técnica de imagenes'!$A$3:$A$102,$G$5),5),5,FALSE),'Definición técnica de imagenes'!$F$16),"")</f>
        <v>526 x 370 px</v>
      </c>
      <c r="H38" s="13" t="str">
        <f t="shared" ca="1" si="5"/>
        <v>MA_08_08_CO_IMG29_zoom</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600 px</v>
      </c>
      <c r="J38" s="71"/>
      <c r="K38"/>
    </row>
    <row r="39" spans="1:15" s="11" customFormat="1" ht="111.75" customHeight="1" x14ac:dyDescent="0.25">
      <c r="A39" s="12" t="str">
        <f t="shared" si="6"/>
        <v>IMG30</v>
      </c>
      <c r="B39" s="62" t="s">
        <v>193</v>
      </c>
      <c r="C39" s="20" t="str">
        <f t="shared" si="0"/>
        <v>Cuaderno de Estudio</v>
      </c>
      <c r="D39" s="63" t="s">
        <v>192</v>
      </c>
      <c r="E39" s="63" t="s">
        <v>153</v>
      </c>
      <c r="F39" s="13" t="str">
        <f t="shared" si="4"/>
        <v>MA_08_08_CO_IMG30_small</v>
      </c>
      <c r="G39" s="13" t="str">
        <f ca="1">IF($F39&lt;&gt;"",IF($G$4="Recurso",VLOOKUP($E39,OFFSET('Definición técnica de imagenes'!$A$1,MATCH($G$5,'Definición técnica de imagenes'!$A$1:$A$104,0)-1,1,COUNTIF('Definición técnica de imagenes'!$A$3:$A$102,$G$5),5),5,FALSE),'Definición técnica de imagenes'!$F$16),"")</f>
        <v>526 x 370 px</v>
      </c>
      <c r="H39" s="13" t="str">
        <f t="shared" ca="1" si="5"/>
        <v>MA_08_08_CO_IMG30_zoom</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600 px</v>
      </c>
      <c r="J39" s="63"/>
      <c r="K39"/>
    </row>
    <row r="40" spans="1:15" s="11" customFormat="1" ht="93" customHeight="1" x14ac:dyDescent="0.25">
      <c r="A40" s="12" t="str">
        <f t="shared" si="6"/>
        <v>IMG31</v>
      </c>
      <c r="B40" s="62" t="s">
        <v>193</v>
      </c>
      <c r="C40" s="20" t="str">
        <f t="shared" si="0"/>
        <v>Cuaderno de Estudio</v>
      </c>
      <c r="D40" s="63" t="s">
        <v>192</v>
      </c>
      <c r="E40" s="63" t="s">
        <v>153</v>
      </c>
      <c r="F40" s="13" t="str">
        <f t="shared" si="4"/>
        <v>MA_08_08_CO_IMG31_small</v>
      </c>
      <c r="G40" s="13" t="str">
        <f ca="1">IF($F40&lt;&gt;"",IF($G$4="Recurso",VLOOKUP($E40,OFFSET('Definición técnica de imagenes'!$A$1,MATCH($G$5,'Definición técnica de imagenes'!$A$1:$A$104,0)-1,1,COUNTIF('Definición técnica de imagenes'!$A$3:$A$102,$G$5),5),5,FALSE),'Definición técnica de imagenes'!$F$16),"")</f>
        <v>526 x 370 px</v>
      </c>
      <c r="H40" s="13" t="str">
        <f t="shared" ca="1" si="5"/>
        <v>MA_08_08_CO_IMG31_zoom</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800 x 600 px</v>
      </c>
      <c r="J40" s="63"/>
      <c r="K40"/>
    </row>
    <row r="41" spans="1:15" s="11" customFormat="1" ht="75.75" customHeight="1" x14ac:dyDescent="0.25">
      <c r="A41" s="12" t="str">
        <f t="shared" si="6"/>
        <v>IMG32</v>
      </c>
      <c r="B41" s="62" t="s">
        <v>193</v>
      </c>
      <c r="C41" s="20" t="str">
        <f t="shared" si="0"/>
        <v>Cuaderno de Estudio</v>
      </c>
      <c r="D41" s="63" t="s">
        <v>192</v>
      </c>
      <c r="E41" s="63" t="s">
        <v>153</v>
      </c>
      <c r="F41" s="13" t="str">
        <f t="shared" si="4"/>
        <v>MA_08_08_CO_IMG32_small</v>
      </c>
      <c r="G41" s="13" t="str">
        <f ca="1">IF($F41&lt;&gt;"",IF($G$4="Recurso",VLOOKUP($E41,OFFSET('Definición técnica de imagenes'!$A$1,MATCH($G$5,'Definición técnica de imagenes'!$A$1:$A$104,0)-1,1,COUNTIF('Definición técnica de imagenes'!$A$3:$A$102,$G$5),5),5,FALSE),'Definición técnica de imagenes'!$F$16),"")</f>
        <v>526 x 370 px</v>
      </c>
      <c r="H41" s="13" t="str">
        <f t="shared" ca="1" si="5"/>
        <v>MA_08_08_CO_IMG32_zoom</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800 x 600 px</v>
      </c>
      <c r="J41" s="63"/>
      <c r="K41" s="65"/>
    </row>
    <row r="42" spans="1:15" s="11" customFormat="1" ht="183.75" customHeight="1" x14ac:dyDescent="0.25">
      <c r="A42" s="12" t="str">
        <f t="shared" si="6"/>
        <v>IMG33</v>
      </c>
      <c r="B42" s="62" t="s">
        <v>193</v>
      </c>
      <c r="C42" s="20" t="str">
        <f t="shared" ref="C42:C73" si="7">IF(OR(B42&lt;&gt;"",J42&lt;&gt;""),IF($G$4="Recurso",CONCATENATE($G$4," ",$G$5),$G$4),"")</f>
        <v>Cuaderno de Estudio</v>
      </c>
      <c r="D42" s="63" t="s">
        <v>192</v>
      </c>
      <c r="E42" s="63" t="s">
        <v>153</v>
      </c>
      <c r="F42" s="13" t="str">
        <f t="shared" si="4"/>
        <v>MA_08_08_CO_IMG33_small</v>
      </c>
      <c r="G42" s="13" t="str">
        <f ca="1">IF($F42&lt;&gt;"",IF($G$4="Recurso",VLOOKUP($E42,OFFSET('Definición técnica de imagenes'!$A$1,MATCH($G$5,'Definición técnica de imagenes'!$A$1:$A$104,0)-1,1,COUNTIF('Definición técnica de imagenes'!$A$3:$A$102,$G$5),5),5,FALSE),'Definición técnica de imagenes'!$F$16),"")</f>
        <v>526 x 370 px</v>
      </c>
      <c r="H42" s="13" t="str">
        <f t="shared" ca="1" si="5"/>
        <v>MA_08_08_CO_IMG33_zoom</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800 x 600 px</v>
      </c>
      <c r="J42" s="63"/>
      <c r="K42" s="65"/>
    </row>
    <row r="43" spans="1:15" s="11" customFormat="1" ht="179.25" customHeight="1" x14ac:dyDescent="0.25">
      <c r="A43" s="12" t="str">
        <f t="shared" si="6"/>
        <v>IMG34</v>
      </c>
      <c r="B43" s="62" t="s">
        <v>193</v>
      </c>
      <c r="C43" s="20" t="str">
        <f t="shared" si="7"/>
        <v>Cuaderno de Estudio</v>
      </c>
      <c r="D43" s="63" t="s">
        <v>192</v>
      </c>
      <c r="E43" s="63" t="s">
        <v>153</v>
      </c>
      <c r="F43" s="13" t="str">
        <f t="shared" si="4"/>
        <v>MA_08_08_CO_IMG34_small</v>
      </c>
      <c r="G43" s="13" t="str">
        <f ca="1">IF($F43&lt;&gt;"",IF($G$4="Recurso",VLOOKUP($E43,OFFSET('Definición técnica de imagenes'!$A$1,MATCH($G$5,'Definición técnica de imagenes'!$A$1:$A$104,0)-1,1,COUNTIF('Definición técnica de imagenes'!$A$3:$A$102,$G$5),5),5,FALSE),'Definición técnica de imagenes'!$F$16),"")</f>
        <v>526 x 370 px</v>
      </c>
      <c r="H43" s="13" t="str">
        <f t="shared" ca="1" si="5"/>
        <v>MA_08_08_CO_IMG34_zoom</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800 x 600 px</v>
      </c>
      <c r="J43" s="63"/>
      <c r="K43" s="65"/>
    </row>
    <row r="44" spans="1:15" s="11" customFormat="1" ht="197.25" customHeight="1" x14ac:dyDescent="0.25">
      <c r="A44" s="12" t="str">
        <f t="shared" si="6"/>
        <v>IMG35</v>
      </c>
      <c r="B44" s="62" t="s">
        <v>208</v>
      </c>
      <c r="C44" s="20" t="str">
        <f t="shared" si="7"/>
        <v>Cuaderno de Estudio</v>
      </c>
      <c r="D44" s="63" t="s">
        <v>192</v>
      </c>
      <c r="E44" s="63" t="s">
        <v>153</v>
      </c>
      <c r="F44" s="13" t="str">
        <f t="shared" si="4"/>
        <v>MA_08_08_CO_IMG35_small</v>
      </c>
      <c r="G44" s="13" t="str">
        <f ca="1">IF($F44&lt;&gt;"",IF($G$4="Recurso",VLOOKUP($E44,OFFSET('Definición técnica de imagenes'!$A$1,MATCH($G$5,'Definición técnica de imagenes'!$A$1:$A$104,0)-1,1,COUNTIF('Definición técnica de imagenes'!$A$3:$A$102,$G$5),5),5,FALSE),'Definición técnica de imagenes'!$F$16),"")</f>
        <v>526 x 370 px</v>
      </c>
      <c r="H44" s="13" t="str">
        <f t="shared" ca="1" si="5"/>
        <v>MA_08_08_CO_IMG35_zoom</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800 x 600 px</v>
      </c>
      <c r="J44" s="63"/>
      <c r="K44" s="65"/>
    </row>
    <row r="45" spans="1:15" s="11" customFormat="1" ht="121.5" customHeight="1" x14ac:dyDescent="0.25">
      <c r="A45" s="12" t="str">
        <f t="shared" si="6"/>
        <v>IMG36</v>
      </c>
      <c r="B45" s="62" t="s">
        <v>207</v>
      </c>
      <c r="C45" s="20" t="str">
        <f t="shared" si="7"/>
        <v>Cuaderno de Estudio</v>
      </c>
      <c r="D45" s="63" t="s">
        <v>192</v>
      </c>
      <c r="E45" s="63" t="s">
        <v>153</v>
      </c>
      <c r="F45" s="13" t="str">
        <f t="shared" si="4"/>
        <v>MA_08_08_CO_IMG36_small</v>
      </c>
      <c r="G45" s="13" t="str">
        <f ca="1">IF($F45&lt;&gt;"",IF($G$4="Recurso",VLOOKUP($E45,OFFSET('Definición técnica de imagenes'!$A$1,MATCH($G$5,'Definición técnica de imagenes'!$A$1:$A$104,0)-1,1,COUNTIF('Definición técnica de imagenes'!$A$3:$A$102,$G$5),5),5,FALSE),'Definición técnica de imagenes'!$F$16),"")</f>
        <v>526 x 370 px</v>
      </c>
      <c r="H45" s="13" t="str">
        <f t="shared" ca="1" si="5"/>
        <v>MA_08_08_CO_IMG36_zoom</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800 x 600 px</v>
      </c>
      <c r="J45" s="63"/>
      <c r="K45" s="65"/>
    </row>
    <row r="46" spans="1:15" s="11" customFormat="1" ht="2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1" r:id="rId4">
          <objectPr defaultSize="0" autoPict="0" r:id="rId5">
            <anchor moveWithCells="1" sizeWithCells="1">
              <from>
                <xdr:col>10</xdr:col>
                <xdr:colOff>200025</xdr:colOff>
                <xdr:row>9</xdr:row>
                <xdr:rowOff>133350</xdr:rowOff>
              </from>
              <to>
                <xdr:col>10</xdr:col>
                <xdr:colOff>2943225</xdr:colOff>
                <xdr:row>9</xdr:row>
                <xdr:rowOff>952500</xdr:rowOff>
              </to>
            </anchor>
          </objectPr>
        </oleObject>
      </mc:Choice>
      <mc:Fallback>
        <oleObject progId="PBrush" shapeId="2051" r:id="rId4"/>
      </mc:Fallback>
    </mc:AlternateContent>
    <mc:AlternateContent xmlns:mc="http://schemas.openxmlformats.org/markup-compatibility/2006">
      <mc:Choice Requires="x14">
        <oleObject progId="PBrush" shapeId="2064" r:id="rId6">
          <objectPr defaultSize="0" autoPict="0" r:id="rId7">
            <anchor moveWithCells="1" sizeWithCells="1">
              <from>
                <xdr:col>10</xdr:col>
                <xdr:colOff>0</xdr:colOff>
                <xdr:row>22</xdr:row>
                <xdr:rowOff>0</xdr:rowOff>
              </from>
              <to>
                <xdr:col>10</xdr:col>
                <xdr:colOff>2695575</xdr:colOff>
                <xdr:row>22</xdr:row>
                <xdr:rowOff>1781175</xdr:rowOff>
              </to>
            </anchor>
          </objectPr>
        </oleObject>
      </mc:Choice>
      <mc:Fallback>
        <oleObject progId="PBrush" shapeId="2064" r:id="rId6"/>
      </mc:Fallback>
    </mc:AlternateContent>
    <mc:AlternateContent xmlns:mc="http://schemas.openxmlformats.org/markup-compatibility/2006">
      <mc:Choice Requires="x14">
        <oleObject progId="PBrush" shapeId="2066" r:id="rId8">
          <objectPr defaultSize="0" autoPict="0" r:id="rId9">
            <anchor moveWithCells="1" sizeWithCells="1">
              <from>
                <xdr:col>10</xdr:col>
                <xdr:colOff>0</xdr:colOff>
                <xdr:row>23</xdr:row>
                <xdr:rowOff>0</xdr:rowOff>
              </from>
              <to>
                <xdr:col>11</xdr:col>
                <xdr:colOff>66675</xdr:colOff>
                <xdr:row>23</xdr:row>
                <xdr:rowOff>2000250</xdr:rowOff>
              </to>
            </anchor>
          </objectPr>
        </oleObject>
      </mc:Choice>
      <mc:Fallback>
        <oleObject progId="PBrush" shapeId="2066" r:id="rId8"/>
      </mc:Fallback>
    </mc:AlternateContent>
    <mc:AlternateContent xmlns:mc="http://schemas.openxmlformats.org/markup-compatibility/2006">
      <mc:Choice Requires="x14">
        <oleObject progId="PBrush" shapeId="2069" r:id="rId10">
          <objectPr defaultSize="0" autoPict="0" r:id="rId11">
            <anchor moveWithCells="1" sizeWithCells="1">
              <from>
                <xdr:col>10</xdr:col>
                <xdr:colOff>19050</xdr:colOff>
                <xdr:row>24</xdr:row>
                <xdr:rowOff>1838325</xdr:rowOff>
              </from>
              <to>
                <xdr:col>10</xdr:col>
                <xdr:colOff>3048000</xdr:colOff>
                <xdr:row>25</xdr:row>
                <xdr:rowOff>2181225</xdr:rowOff>
              </to>
            </anchor>
          </objectPr>
        </oleObject>
      </mc:Choice>
      <mc:Fallback>
        <oleObject progId="PBrush" shapeId="2069" r:id="rId10"/>
      </mc:Fallback>
    </mc:AlternateContent>
    <mc:AlternateContent xmlns:mc="http://schemas.openxmlformats.org/markup-compatibility/2006">
      <mc:Choice Requires="x14">
        <oleObject progId="PBrush" shapeId="2071" r:id="rId12">
          <objectPr defaultSize="0" autoPict="0" r:id="rId13">
            <anchor moveWithCells="1" sizeWithCells="1">
              <from>
                <xdr:col>10</xdr:col>
                <xdr:colOff>0</xdr:colOff>
                <xdr:row>26</xdr:row>
                <xdr:rowOff>0</xdr:rowOff>
              </from>
              <to>
                <xdr:col>10</xdr:col>
                <xdr:colOff>2409825</xdr:colOff>
                <xdr:row>26</xdr:row>
                <xdr:rowOff>1724025</xdr:rowOff>
              </to>
            </anchor>
          </objectPr>
        </oleObject>
      </mc:Choice>
      <mc:Fallback>
        <oleObject progId="PBrush" shapeId="2071" r:id="rId12"/>
      </mc:Fallback>
    </mc:AlternateContent>
    <mc:AlternateContent xmlns:mc="http://schemas.openxmlformats.org/markup-compatibility/2006">
      <mc:Choice Requires="x14">
        <oleObject progId="PBrush" shapeId="2073" r:id="rId14">
          <objectPr defaultSize="0" autoPict="0" r:id="rId15">
            <anchor moveWithCells="1" sizeWithCells="1">
              <from>
                <xdr:col>10</xdr:col>
                <xdr:colOff>0</xdr:colOff>
                <xdr:row>27</xdr:row>
                <xdr:rowOff>0</xdr:rowOff>
              </from>
              <to>
                <xdr:col>10</xdr:col>
                <xdr:colOff>2628900</xdr:colOff>
                <xdr:row>27</xdr:row>
                <xdr:rowOff>1790700</xdr:rowOff>
              </to>
            </anchor>
          </objectPr>
        </oleObject>
      </mc:Choice>
      <mc:Fallback>
        <oleObject progId="PBrush" shapeId="2073" r:id="rId14"/>
      </mc:Fallback>
    </mc:AlternateContent>
    <mc:AlternateContent xmlns:mc="http://schemas.openxmlformats.org/markup-compatibility/2006">
      <mc:Choice Requires="x14">
        <oleObject progId="PBrush" shapeId="2076" r:id="rId16">
          <objectPr defaultSize="0" r:id="rId17">
            <anchor moveWithCells="1" sizeWithCells="1">
              <from>
                <xdr:col>10</xdr:col>
                <xdr:colOff>161925</xdr:colOff>
                <xdr:row>28</xdr:row>
                <xdr:rowOff>123825</xdr:rowOff>
              </from>
              <to>
                <xdr:col>14</xdr:col>
                <xdr:colOff>457200</xdr:colOff>
                <xdr:row>28</xdr:row>
                <xdr:rowOff>1724025</xdr:rowOff>
              </to>
            </anchor>
          </objectPr>
        </oleObject>
      </mc:Choice>
      <mc:Fallback>
        <oleObject progId="PBrush" shapeId="2076" r:id="rId16"/>
      </mc:Fallback>
    </mc:AlternateContent>
    <mc:AlternateContent xmlns:mc="http://schemas.openxmlformats.org/markup-compatibility/2006">
      <mc:Choice Requires="x14">
        <oleObject progId="PBrush" shapeId="2078" r:id="rId18">
          <objectPr defaultSize="0" autoPict="0" r:id="rId19">
            <anchor moveWithCells="1" sizeWithCells="1">
              <from>
                <xdr:col>10</xdr:col>
                <xdr:colOff>0</xdr:colOff>
                <xdr:row>29</xdr:row>
                <xdr:rowOff>0</xdr:rowOff>
              </from>
              <to>
                <xdr:col>10</xdr:col>
                <xdr:colOff>2800350</xdr:colOff>
                <xdr:row>29</xdr:row>
                <xdr:rowOff>2400300</xdr:rowOff>
              </to>
            </anchor>
          </objectPr>
        </oleObject>
      </mc:Choice>
      <mc:Fallback>
        <oleObject progId="PBrush" shapeId="2078" r:id="rId18"/>
      </mc:Fallback>
    </mc:AlternateContent>
    <mc:AlternateContent xmlns:mc="http://schemas.openxmlformats.org/markup-compatibility/2006">
      <mc:Choice Requires="x14">
        <oleObject progId="PBrush" shapeId="2079" r:id="rId20">
          <objectPr defaultSize="0" r:id="rId21">
            <anchor moveWithCells="1" sizeWithCells="1">
              <from>
                <xdr:col>10</xdr:col>
                <xdr:colOff>142875</xdr:colOff>
                <xdr:row>30</xdr:row>
                <xdr:rowOff>66675</xdr:rowOff>
              </from>
              <to>
                <xdr:col>14</xdr:col>
                <xdr:colOff>514350</xdr:colOff>
                <xdr:row>30</xdr:row>
                <xdr:rowOff>2581275</xdr:rowOff>
              </to>
            </anchor>
          </objectPr>
        </oleObject>
      </mc:Choice>
      <mc:Fallback>
        <oleObject progId="PBrush" shapeId="2079" r:id="rId20"/>
      </mc:Fallback>
    </mc:AlternateContent>
    <mc:AlternateContent xmlns:mc="http://schemas.openxmlformats.org/markup-compatibility/2006">
      <mc:Choice Requires="x14">
        <oleObject progId="PBrush" shapeId="2083" r:id="rId22">
          <objectPr defaultSize="0" autoPict="0" r:id="rId23">
            <anchor moveWithCells="1" sizeWithCells="1">
              <from>
                <xdr:col>10</xdr:col>
                <xdr:colOff>0</xdr:colOff>
                <xdr:row>33</xdr:row>
                <xdr:rowOff>0</xdr:rowOff>
              </from>
              <to>
                <xdr:col>12</xdr:col>
                <xdr:colOff>19050</xdr:colOff>
                <xdr:row>33</xdr:row>
                <xdr:rowOff>2028825</xdr:rowOff>
              </to>
            </anchor>
          </objectPr>
        </oleObject>
      </mc:Choice>
      <mc:Fallback>
        <oleObject progId="PBrush" shapeId="2083" r:id="rId22"/>
      </mc:Fallback>
    </mc:AlternateContent>
    <mc:AlternateContent xmlns:mc="http://schemas.openxmlformats.org/markup-compatibility/2006">
      <mc:Choice Requires="x14">
        <oleObject progId="PBrush" shapeId="2086" r:id="rId24">
          <objectPr defaultSize="0" autoPict="0" r:id="rId25">
            <anchor moveWithCells="1" sizeWithCells="1">
              <from>
                <xdr:col>10</xdr:col>
                <xdr:colOff>114300</xdr:colOff>
                <xdr:row>34</xdr:row>
                <xdr:rowOff>47625</xdr:rowOff>
              </from>
              <to>
                <xdr:col>10</xdr:col>
                <xdr:colOff>2876550</xdr:colOff>
                <xdr:row>34</xdr:row>
                <xdr:rowOff>1533525</xdr:rowOff>
              </to>
            </anchor>
          </objectPr>
        </oleObject>
      </mc:Choice>
      <mc:Fallback>
        <oleObject progId="PBrush" shapeId="2086" r:id="rId24"/>
      </mc:Fallback>
    </mc:AlternateContent>
    <mc:AlternateContent xmlns:mc="http://schemas.openxmlformats.org/markup-compatibility/2006">
      <mc:Choice Requires="x14">
        <oleObject progId="PBrush" shapeId="2087" r:id="rId26">
          <objectPr defaultSize="0" autoPict="0" r:id="rId27">
            <anchor moveWithCells="1" sizeWithCells="1">
              <from>
                <xdr:col>10</xdr:col>
                <xdr:colOff>238125</xdr:colOff>
                <xdr:row>35</xdr:row>
                <xdr:rowOff>152400</xdr:rowOff>
              </from>
              <to>
                <xdr:col>10</xdr:col>
                <xdr:colOff>2600325</xdr:colOff>
                <xdr:row>35</xdr:row>
                <xdr:rowOff>1771650</xdr:rowOff>
              </to>
            </anchor>
          </objectPr>
        </oleObject>
      </mc:Choice>
      <mc:Fallback>
        <oleObject progId="PBrush" shapeId="2087" r:id="rId26"/>
      </mc:Fallback>
    </mc:AlternateContent>
    <mc:AlternateContent xmlns:mc="http://schemas.openxmlformats.org/markup-compatibility/2006">
      <mc:Choice Requires="x14">
        <oleObject progId="PBrush" shapeId="2089" r:id="rId28">
          <objectPr defaultSize="0" autoPict="0" r:id="rId29">
            <anchor moveWithCells="1" sizeWithCells="1">
              <from>
                <xdr:col>10</xdr:col>
                <xdr:colOff>161925</xdr:colOff>
                <xdr:row>36</xdr:row>
                <xdr:rowOff>28575</xdr:rowOff>
              </from>
              <to>
                <xdr:col>11</xdr:col>
                <xdr:colOff>9525</xdr:colOff>
                <xdr:row>36</xdr:row>
                <xdr:rowOff>1885950</xdr:rowOff>
              </to>
            </anchor>
          </objectPr>
        </oleObject>
      </mc:Choice>
      <mc:Fallback>
        <oleObject progId="PBrush" shapeId="2089" r:id="rId28"/>
      </mc:Fallback>
    </mc:AlternateContent>
    <mc:AlternateContent xmlns:mc="http://schemas.openxmlformats.org/markup-compatibility/2006">
      <mc:Choice Requires="x14">
        <oleObject progId="PBrush" shapeId="2090" r:id="rId30">
          <objectPr defaultSize="0" r:id="rId31">
            <anchor moveWithCells="1" sizeWithCells="1">
              <from>
                <xdr:col>10</xdr:col>
                <xdr:colOff>190500</xdr:colOff>
                <xdr:row>37</xdr:row>
                <xdr:rowOff>114300</xdr:rowOff>
              </from>
              <to>
                <xdr:col>10</xdr:col>
                <xdr:colOff>2047875</xdr:colOff>
                <xdr:row>37</xdr:row>
                <xdr:rowOff>1943100</xdr:rowOff>
              </to>
            </anchor>
          </objectPr>
        </oleObject>
      </mc:Choice>
      <mc:Fallback>
        <oleObject progId="PBrush" shapeId="2090" r:id="rId30"/>
      </mc:Fallback>
    </mc:AlternateContent>
    <mc:AlternateContent xmlns:mc="http://schemas.openxmlformats.org/markup-compatibility/2006">
      <mc:Choice Requires="x14">
        <oleObject progId="PBrush" shapeId="2092" r:id="rId32">
          <objectPr defaultSize="0" autoPict="0" r:id="rId33">
            <anchor moveWithCells="1" sizeWithCells="1">
              <from>
                <xdr:col>10</xdr:col>
                <xdr:colOff>133350</xdr:colOff>
                <xdr:row>38</xdr:row>
                <xdr:rowOff>9525</xdr:rowOff>
              </from>
              <to>
                <xdr:col>10</xdr:col>
                <xdr:colOff>1476375</xdr:colOff>
                <xdr:row>38</xdr:row>
                <xdr:rowOff>1381125</xdr:rowOff>
              </to>
            </anchor>
          </objectPr>
        </oleObject>
      </mc:Choice>
      <mc:Fallback>
        <oleObject progId="PBrush" shapeId="2092" r:id="rId32"/>
      </mc:Fallback>
    </mc:AlternateContent>
    <mc:AlternateContent xmlns:mc="http://schemas.openxmlformats.org/markup-compatibility/2006">
      <mc:Choice Requires="x14">
        <oleObject progId="PBrush" shapeId="2093" r:id="rId34">
          <objectPr defaultSize="0" r:id="rId35">
            <anchor moveWithCells="1" sizeWithCells="1">
              <from>
                <xdr:col>10</xdr:col>
                <xdr:colOff>190500</xdr:colOff>
                <xdr:row>39</xdr:row>
                <xdr:rowOff>114300</xdr:rowOff>
              </from>
              <to>
                <xdr:col>10</xdr:col>
                <xdr:colOff>1504950</xdr:colOff>
                <xdr:row>39</xdr:row>
                <xdr:rowOff>1143000</xdr:rowOff>
              </to>
            </anchor>
          </objectPr>
        </oleObject>
      </mc:Choice>
      <mc:Fallback>
        <oleObject progId="PBrush" shapeId="2093" r:id="rId3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2016-01-24T13:29:21Z</dcterms:modified>
</cp:coreProperties>
</file>