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Documents\GitHub\Matematicas\fuentes\contenidos\grado07\guion05\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4890" windowHeight="9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H53" i="1"/>
  <c r="H52" i="1"/>
  <c r="H51" i="1"/>
  <c r="H49" i="1"/>
  <c r="H48" i="1"/>
  <c r="H47" i="1"/>
  <c r="H46" i="1"/>
  <c r="H44" i="1"/>
  <c r="H43" i="1"/>
  <c r="H42" i="1"/>
  <c r="H41" i="1"/>
  <c r="H39" i="1"/>
  <c r="H38" i="1"/>
  <c r="H37" i="1"/>
  <c r="H36" i="1"/>
  <c r="H34" i="1"/>
  <c r="H3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s="1"/>
  <c r="G73" i="1" s="1"/>
</calcChain>
</file>

<file path=xl/sharedStrings.xml><?xml version="1.0" encoding="utf-8"?>
<sst xmlns="http://schemas.openxmlformats.org/spreadsheetml/2006/main" count="435" uniqueCount="216">
  <si>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</si>
  <si>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</si>
  <si>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</si>
  <si>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</si>
  <si>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</si>
  <si>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</si>
  <si>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</si>
  <si>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</si>
  <si>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</si>
  <si>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</si>
  <si>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</si>
  <si>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</si>
  <si>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</si>
  <si>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</si>
  <si>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</si>
  <si>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</si>
  <si>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</si>
  <si>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</si>
  <si>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</si>
  <si>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</si>
  <si>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</si>
  <si>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</si>
  <si>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</si>
  <si>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</si>
  <si>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</si>
  <si>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</si>
  <si>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</si>
  <si>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</si>
  <si>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</si>
  <si>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</si>
  <si>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</si>
  <si>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</si>
  <si>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</si>
  <si>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</si>
  <si>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</si>
  <si>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</si>
  <si>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</si>
  <si>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</si>
  <si>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</si>
  <si>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</si>
  <si>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</si>
  <si>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</si>
  <si>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</si>
  <si>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</si>
  <si>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</si>
  <si>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</si>
  <si>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</si>
  <si>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</si>
  <si>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</si>
  <si>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</si>
  <si>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</si>
  <si>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</si>
  <si>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</si>
  <si>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</si>
  <si>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</si>
  <si>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</si>
  <si>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</si>
  <si>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</si>
  <si>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</si>
  <si>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</si>
  <si>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</si>
  <si>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</si>
  <si>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</si>
  <si>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</si>
  <si>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</si>
  <si>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</si>
  <si>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</si>
  <si>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</si>
  <si>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</si>
  <si>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</si>
  <si>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</si>
  <si>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</si>
  <si>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</si>
  <si>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</si>
  <si>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</si>
  <si>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</si>
  <si>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</si>
  <si>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</si>
  <si>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</si>
  <si>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</si>
  <si>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</si>
  <si>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</si>
  <si>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</si>
  <si>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</si>
  <si>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</si>
  <si>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</si>
  <si>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</si>
  <si>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</si>
  <si>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</si>
  <si>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</si>
  <si>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</si>
  <si>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</si>
  <si>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</si>
  <si>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</si>
  <si>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</si>
  <si>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</si>
  <si>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</si>
  <si>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</si>
  <si>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</si>
  <si>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</si>
  <si>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</si>
  <si>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</si>
  <si>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</si>
  <si>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</si>
  <si>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</si>
  <si>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</si>
  <si>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</si>
  <si>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</si>
  <si>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</si>
  <si>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</si>
  <si>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</si>
  <si>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</si>
  <si>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</si>
  <si>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</si>
  <si>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</si>
  <si>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</si>
  <si>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</si>
  <si>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</si>
  <si>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</si>
  <si>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</si>
  <si>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</si>
  <si>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</si>
  <si>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</si>
  <si>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</si>
  <si>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</si>
  <si>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</si>
  <si>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</si>
  <si>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</si>
  <si>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</si>
  <si>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</si>
  <si>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</si>
  <si>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</si>
  <si>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</si>
  <si>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</si>
  <si>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</si>
  <si>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</si>
  <si>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</si>
  <si>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</si>
  <si>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</si>
  <si>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</si>
  <si>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</si>
  <si>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</si>
  <si>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</si>
  <si>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</si>
  <si>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</si>
  <si>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</si>
  <si>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</si>
  <si>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</si>
  <si>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</si>
  <si>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</si>
  <si>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</si>
  <si>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</si>
  <si>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</si>
  <si>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</si>
  <si>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</si>
  <si>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</si>
  <si>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</si>
  <si>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</si>
  <si>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</si>
  <si>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</si>
  <si>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</si>
  <si>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</si>
  <si>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</si>
  <si>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</si>
  <si>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</si>
  <si>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</si>
  <si>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</si>
  <si>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</si>
  <si>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</si>
  <si>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</si>
  <si>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</si>
  <si>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</si>
  <si>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</si>
  <si>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</si>
  <si>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</si>
  <si>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</si>
  <si>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</si>
  <si>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</si>
  <si>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</si>
  <si>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</si>
  <si>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</si>
  <si>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</si>
  <si>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</si>
  <si>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</si>
  <si>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</si>
  <si>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</si>
  <si>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</si>
  <si>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</si>
  <si>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MA_09_02_REC10</t>
  </si>
  <si>
    <t>Los números racionales</t>
  </si>
  <si>
    <t>Adriana Ma. Pachón</t>
  </si>
  <si>
    <t>Ver descripción</t>
  </si>
  <si>
    <t>LA imagen se tomó de Shutterstock: 279056990
Cambiar la palabra por "Maratón"
Imagen para botón 1 del menú de inicio</t>
  </si>
  <si>
    <t>Foto tomada de shutterstock sin cambios
279056990
Foto para botón 2 del menú de inicio</t>
  </si>
  <si>
    <t>Foto tomada de shutterstock sin cambios
113189536
Foto para botón 3 del menú de inicio</t>
  </si>
  <si>
    <t>Fotografía</t>
  </si>
  <si>
    <t xml:space="preserve">
</t>
  </si>
  <si>
    <t>La imagen se tomó de tomó de Shutterstock: 82390294
Debe tener los recuadros con texto en la parte de abajo, o a un lado, con la información que se ve en la imagen. 
2a ficha del menú 1</t>
  </si>
  <si>
    <t xml:space="preserve">
</t>
  </si>
  <si>
    <t>Imagen similar a la de Shutterstocjk: 56482936
Cambiar muñecos por personas reales o ilustraciones que parezcan adolscentes, en premiación, indicando diferentes posiciones como se muestra en la imagen de shutterstock. 
2a ficha del menú 1 (Imagen 2).</t>
  </si>
  <si>
    <t xml:space="preserve">
</t>
  </si>
  <si>
    <t>Tener en cuenta que la N debe tener doble barra vertical solo en la primera: |N
1ra ficha del menú 1</t>
  </si>
  <si>
    <t xml:space="preserve">
</t>
  </si>
  <si>
    <t xml:space="preserve">
</t>
  </si>
  <si>
    <t>La imagen fue tomada de shutterstock: 64665553
Incluir el globo de pensamiento con la resta.
4a ficha del menú 1.</t>
  </si>
  <si>
    <t>Dibujo de una recta numérica que inicia en 0 y se extiende a la derecha
3a ficha del menú 1</t>
  </si>
  <si>
    <t>Tener en cuenta que la Z lleva doble barra en la diagonal. 
1a ficha, menú 2</t>
  </si>
  <si>
    <t xml:space="preserve">
</t>
  </si>
  <si>
    <t>Foto sin cambios
2a ficha menú 2</t>
  </si>
  <si>
    <t xml:space="preserve">
</t>
  </si>
  <si>
    <t>Recta numérica indicando positivos y negativos
3a ficha de menú 2</t>
  </si>
  <si>
    <t>La imagen fue tomada de shutterstock: 63725509
Incluir el globo de pensamiento con la división.
4a ficha del menú 2</t>
  </si>
  <si>
    <t>Fracción indicando sus partes
Ficha 1 menú 3</t>
  </si>
  <si>
    <t>Sin cambios
Ficha 2 menú 3</t>
  </si>
  <si>
    <t xml:space="preserve">Tener en cuenta que la Q tiene una barra doble.
Ficha 3 menu 3 </t>
  </si>
  <si>
    <t>La imagen fue tomada de shutterstock: 178307564
Incluir el globo de pensamiento con la división.
4a ficha del menú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</si>
</sst>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style="thin">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xf numFmtId="0" fontId="2" fillId="0" borderId="22" xfId="0" applyFont="1" applyBorder="1" applyProtection="1">
      <protection locked="0"/>
    </xf>
    <xf numFmtId="0" fontId="2" fillId="0" borderId="36" xfId="0" applyFont="1" applyBorder="1" applyProtection="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10</xdr:col>
      <xdr:colOff>105833</xdr:colOff>
      <xdr:row>13</xdr:row>
      <xdr:rowOff>95250</xdr:rowOff>
    </xdr:from>
    <xdr:to>
      <xdr:col>10</xdr:col>
      <xdr:colOff>2169583</xdr:colOff>
      <xdr:row>13</xdr:row>
      <xdr:rowOff>2296584</xdr:rowOff>
    </xdr:to>
    <xdr:pic>
      <xdr:nvPicPr>
        <xdr:cNvPr id="23" name="Imagen 2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67666" y="6159500"/>
          <a:ext cx="2063750" cy="2201334"/>
        </a:xfrm>
        <a:prstGeom prst="rect">
          <a:avLst/>
        </a:prstGeom>
        <a:noFill/>
        <a:ln>
          <a:noFill/>
        </a:ln>
      </xdr:spPr>
    </xdr:pic>
    <xdr:clientData/>
  </xdr:twoCellAnchor>
  <xdr:twoCellAnchor editAs="oneCell">
    <xdr:from>
      <xdr:col>10</xdr:col>
      <xdr:colOff>169333</xdr:colOff>
      <xdr:row>12</xdr:row>
      <xdr:rowOff>973667</xdr:rowOff>
    </xdr:from>
    <xdr:to>
      <xdr:col>10</xdr:col>
      <xdr:colOff>2225462</xdr:colOff>
      <xdr:row>12</xdr:row>
      <xdr:rowOff>1379643</xdr:rowOff>
    </xdr:to>
    <xdr:pic>
      <xdr:nvPicPr>
        <xdr:cNvPr id="25" name="Imagen 24" descr="https://latex.codecogs.com/gif.latex?%5Cdpi%7B300%7D%20%5Cfn_jvn%20%5Clarge%20%5Cmathbb%7BN%7D%3D%5Cleft%20%5C%7B%201%2C%202%2C%203%2C%204%2C%205%2C%206%2C%207%2C%208%2C%209%2C%2010%2C%2011%2C%2012%2C%20...%20%5Cright%20%5C%7D"/>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1166" y="4497917"/>
          <a:ext cx="2056129" cy="405976"/>
        </a:xfrm>
        <a:prstGeom prst="rect">
          <a:avLst/>
        </a:prstGeom>
        <a:noFill/>
        <a:ln>
          <a:noFill/>
        </a:ln>
      </xdr:spPr>
    </xdr:pic>
    <xdr:clientData/>
  </xdr:twoCellAnchor>
  <xdr:twoCellAnchor editAs="oneCell">
    <xdr:from>
      <xdr:col>10</xdr:col>
      <xdr:colOff>31750</xdr:colOff>
      <xdr:row>15</xdr:row>
      <xdr:rowOff>232833</xdr:rowOff>
    </xdr:from>
    <xdr:to>
      <xdr:col>15</xdr:col>
      <xdr:colOff>67310</xdr:colOff>
      <xdr:row>15</xdr:row>
      <xdr:rowOff>542713</xdr:rowOff>
    </xdr:to>
    <xdr:pic>
      <xdr:nvPicPr>
        <xdr:cNvPr id="26" name="Imagen 2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93583" y="10107083"/>
          <a:ext cx="2289810" cy="309880"/>
        </a:xfrm>
        <a:prstGeom prst="rect">
          <a:avLst/>
        </a:prstGeom>
        <a:noFill/>
        <a:ln>
          <a:noFill/>
        </a:ln>
      </xdr:spPr>
    </xdr:pic>
    <xdr:clientData/>
  </xdr:twoCellAnchor>
  <xdr:twoCellAnchor editAs="oneCell">
    <xdr:from>
      <xdr:col>10</xdr:col>
      <xdr:colOff>201083</xdr:colOff>
      <xdr:row>16</xdr:row>
      <xdr:rowOff>95250</xdr:rowOff>
    </xdr:from>
    <xdr:to>
      <xdr:col>10</xdr:col>
      <xdr:colOff>2061633</xdr:colOff>
      <xdr:row>16</xdr:row>
      <xdr:rowOff>1465580</xdr:rowOff>
    </xdr:to>
    <xdr:pic>
      <xdr:nvPicPr>
        <xdr:cNvPr id="27" name="Imagen 2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62916" y="10763250"/>
          <a:ext cx="1860550" cy="1370330"/>
        </a:xfrm>
        <a:prstGeom prst="rect">
          <a:avLst/>
        </a:prstGeom>
        <a:noFill/>
        <a:ln>
          <a:noFill/>
        </a:ln>
      </xdr:spPr>
    </xdr:pic>
    <xdr:clientData/>
  </xdr:twoCellAnchor>
  <xdr:twoCellAnchor editAs="oneCell">
    <xdr:from>
      <xdr:col>10</xdr:col>
      <xdr:colOff>83293</xdr:colOff>
      <xdr:row>17</xdr:row>
      <xdr:rowOff>317500</xdr:rowOff>
    </xdr:from>
    <xdr:to>
      <xdr:col>17</xdr:col>
      <xdr:colOff>88901</xdr:colOff>
      <xdr:row>17</xdr:row>
      <xdr:rowOff>504449</xdr:rowOff>
    </xdr:to>
    <xdr:pic>
      <xdr:nvPicPr>
        <xdr:cNvPr id="28" name="Imagen 27" descr="Ima-Rec-10-12.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445126" y="12573000"/>
          <a:ext cx="3910858" cy="186949"/>
        </a:xfrm>
        <a:prstGeom prst="rect">
          <a:avLst/>
        </a:prstGeom>
      </xdr:spPr>
    </xdr:pic>
    <xdr:clientData/>
  </xdr:twoCellAnchor>
  <xdr:twoCellAnchor editAs="oneCell">
    <xdr:from>
      <xdr:col>10</xdr:col>
      <xdr:colOff>211667</xdr:colOff>
      <xdr:row>18</xdr:row>
      <xdr:rowOff>137584</xdr:rowOff>
    </xdr:from>
    <xdr:to>
      <xdr:col>10</xdr:col>
      <xdr:colOff>2116669</xdr:colOff>
      <xdr:row>18</xdr:row>
      <xdr:rowOff>2127253</xdr:rowOff>
    </xdr:to>
    <xdr:pic>
      <xdr:nvPicPr>
        <xdr:cNvPr id="29" name="Imagen 28" descr="Ima-Rec-10-10.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573500" y="13186834"/>
          <a:ext cx="1905002" cy="1989669"/>
        </a:xfrm>
        <a:prstGeom prst="rect">
          <a:avLst/>
        </a:prstGeom>
      </xdr:spPr>
    </xdr:pic>
    <xdr:clientData/>
  </xdr:twoCellAnchor>
  <xdr:twoCellAnchor editAs="oneCell">
    <xdr:from>
      <xdr:col>10</xdr:col>
      <xdr:colOff>31750</xdr:colOff>
      <xdr:row>19</xdr:row>
      <xdr:rowOff>412750</xdr:rowOff>
    </xdr:from>
    <xdr:to>
      <xdr:col>16</xdr:col>
      <xdr:colOff>163830</xdr:colOff>
      <xdr:row>19</xdr:row>
      <xdr:rowOff>1096010</xdr:rowOff>
    </xdr:to>
    <xdr:pic>
      <xdr:nvPicPr>
        <xdr:cNvPr id="30" name="Imagen 29"/>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93583" y="15684500"/>
          <a:ext cx="3211830" cy="683260"/>
        </a:xfrm>
        <a:prstGeom prst="rect">
          <a:avLst/>
        </a:prstGeom>
        <a:noFill/>
        <a:ln>
          <a:noFill/>
        </a:ln>
      </xdr:spPr>
    </xdr:pic>
    <xdr:clientData/>
  </xdr:twoCellAnchor>
  <xdr:twoCellAnchor editAs="oneCell">
    <xdr:from>
      <xdr:col>10</xdr:col>
      <xdr:colOff>105834</xdr:colOff>
      <xdr:row>20</xdr:row>
      <xdr:rowOff>116417</xdr:rowOff>
    </xdr:from>
    <xdr:to>
      <xdr:col>10</xdr:col>
      <xdr:colOff>2084282</xdr:colOff>
      <xdr:row>20</xdr:row>
      <xdr:rowOff>1620308</xdr:rowOff>
    </xdr:to>
    <xdr:pic>
      <xdr:nvPicPr>
        <xdr:cNvPr id="31" name="Imagen 30"/>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467667" y="16975667"/>
          <a:ext cx="1978448" cy="1503891"/>
        </a:xfrm>
        <a:prstGeom prst="rect">
          <a:avLst/>
        </a:prstGeom>
        <a:noFill/>
        <a:ln>
          <a:noFill/>
        </a:ln>
      </xdr:spPr>
    </xdr:pic>
    <xdr:clientData/>
  </xdr:twoCellAnchor>
  <xdr:twoCellAnchor editAs="oneCell">
    <xdr:from>
      <xdr:col>10</xdr:col>
      <xdr:colOff>158749</xdr:colOff>
      <xdr:row>21</xdr:row>
      <xdr:rowOff>285749</xdr:rowOff>
    </xdr:from>
    <xdr:to>
      <xdr:col>10</xdr:col>
      <xdr:colOff>2169584</xdr:colOff>
      <xdr:row>21</xdr:row>
      <xdr:rowOff>1471082</xdr:rowOff>
    </xdr:to>
    <xdr:pic>
      <xdr:nvPicPr>
        <xdr:cNvPr id="32" name="Imagen 31" descr="Ima-Rec-10-19.jpg"/>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10518" t="1322" r="12621" b="24604"/>
        <a:stretch/>
      </xdr:blipFill>
      <xdr:spPr>
        <a:xfrm>
          <a:off x="16520582" y="18891249"/>
          <a:ext cx="2010835" cy="1185333"/>
        </a:xfrm>
        <a:prstGeom prst="rect">
          <a:avLst/>
        </a:prstGeom>
      </xdr:spPr>
    </xdr:pic>
    <xdr:clientData/>
  </xdr:twoCellAnchor>
  <xdr:twoCellAnchor editAs="oneCell">
    <xdr:from>
      <xdr:col>10</xdr:col>
      <xdr:colOff>74083</xdr:colOff>
      <xdr:row>23</xdr:row>
      <xdr:rowOff>359834</xdr:rowOff>
    </xdr:from>
    <xdr:to>
      <xdr:col>17</xdr:col>
      <xdr:colOff>390220</xdr:colOff>
      <xdr:row>23</xdr:row>
      <xdr:rowOff>812800</xdr:rowOff>
    </xdr:to>
    <xdr:pic>
      <xdr:nvPicPr>
        <xdr:cNvPr id="33" name="Imagen 32" descr="Ima-Rec-10-21.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435916" y="21029084"/>
          <a:ext cx="4221387" cy="452966"/>
        </a:xfrm>
        <a:prstGeom prst="rect">
          <a:avLst/>
        </a:prstGeom>
      </xdr:spPr>
    </xdr:pic>
    <xdr:clientData/>
  </xdr:twoCellAnchor>
  <xdr:twoCellAnchor editAs="oneCell">
    <xdr:from>
      <xdr:col>10</xdr:col>
      <xdr:colOff>169334</xdr:colOff>
      <xdr:row>24</xdr:row>
      <xdr:rowOff>201083</xdr:rowOff>
    </xdr:from>
    <xdr:to>
      <xdr:col>10</xdr:col>
      <xdr:colOff>2187152</xdr:colOff>
      <xdr:row>24</xdr:row>
      <xdr:rowOff>1944370</xdr:rowOff>
    </xdr:to>
    <xdr:pic>
      <xdr:nvPicPr>
        <xdr:cNvPr id="34" name="Imagen 33"/>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531167" y="22140333"/>
          <a:ext cx="2017818" cy="174328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selection activeCell="E25" sqref="E25"/>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F6</v>
      </c>
    </row>
    <row r="2" spans="1:16" ht="15.5" x14ac:dyDescent="0.35">
      <c r="A2" s="1"/>
      <c r="B2" s="3" t="s">
        <v>121</v>
      </c>
      <c r="C2" s="79" t="s">
        <v>21</v>
      </c>
      <c r="D2" s="80"/>
      <c r="F2" s="72" t="s">
        <v>0</v>
      </c>
      <c r="G2" s="73"/>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5" x14ac:dyDescent="0.35">
      <c r="A3" s="1"/>
      <c r="B3" s="4" t="s">
        <v>8</v>
      </c>
      <c r="C3" s="81">
        <v>7</v>
      </c>
      <c r="D3" s="82"/>
      <c r="F3" s="74">
        <v>42391</v>
      </c>
      <c r="G3" s="75"/>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5" x14ac:dyDescent="0.35">
      <c r="A4" s="1"/>
      <c r="B4" s="4" t="s">
        <v>54</v>
      </c>
      <c r="C4" s="81" t="s">
        <v>189</v>
      </c>
      <c r="D4" s="82"/>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101" t="s">
        <v>190</v>
      </c>
      <c r="D5" s="102"/>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68"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76" t="s">
        <v>62</v>
      </c>
      <c r="G8" s="77"/>
      <c r="H8" s="77"/>
      <c r="I8" s="7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50" x14ac:dyDescent="0.25">
      <c r="A10" s="12" t="str">
        <f>IF(OR(B10&lt;&gt;"",J10&lt;&gt;""),"IMG01","")</f>
        <v>IMG01</v>
      </c>
      <c r="B10" s="62" t="s">
        <v>191</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MA_09_02_REC10_IMG01.jpg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279056990</v>
      </c>
      <c r="C11" s="20" t="str">
        <f t="shared" si="0"/>
        <v>Recurso F6</v>
      </c>
      <c r="D11" s="63" t="s">
        <v>195</v>
      </c>
      <c r="E11" s="63" t="s">
        <v>150</v>
      </c>
      <c r="F11" s="13" t="str">
        <f t="shared" ref="F11:F74" ca="1" si="4">IF(OR(B11&lt;&gt;"",J11&lt;&gt;""),CONCATENATE($C$7,"_",$A11,IF($G$4="Cuaderno de Estudio","_small",CONCATENATE(IF(I11="","","n"),IF(LEFT($G$5,1)="F",".jpg",".png")))),"")</f>
        <v>MA_09_02_REC10_IMG02.jpg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4"/>
      <c r="O11" s="2" t="str">
        <f>'Definición técnica de imagenes'!A13</f>
        <v>M101</v>
      </c>
    </row>
    <row r="12" spans="1:16" s="11" customFormat="1" ht="50" x14ac:dyDescent="0.25">
      <c r="A12" s="12" t="str">
        <f t="shared" si="3"/>
        <v>IMG03</v>
      </c>
      <c r="B12" s="62">
        <v>113189536</v>
      </c>
      <c r="C12" s="20" t="str">
        <f t="shared" si="0"/>
        <v>Recurso F6</v>
      </c>
      <c r="D12" s="63" t="s">
        <v>195</v>
      </c>
      <c r="E12" s="63" t="s">
        <v>150</v>
      </c>
      <c r="F12" s="13" t="str">
        <f t="shared" ca="1" si="4"/>
        <v>MA_09_02_REC10_IMG03.jpg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200" x14ac:dyDescent="0.25">
      <c r="A13" s="12" t="str">
        <f t="shared" si="3"/>
        <v>IMG04</v>
      </c>
      <c r="B13" s="62" t="s">
        <v>191</v>
      </c>
      <c r="C13" s="20" t="str">
        <f t="shared" si="0"/>
        <v>Recurso F6</v>
      </c>
      <c r="D13" s="63" t="s">
        <v>187</v>
      </c>
      <c r="E13" s="63" t="s">
        <v>155</v>
      </c>
      <c r="F13" s="13" t="str">
        <f t="shared" ca="1" si="4"/>
        <v>MA_09_02_REC10_IMG04n.jpg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MA_09_02_REC10_IMG04a.jpg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201</v>
      </c>
      <c r="K13" s="64" t="s">
        <v>196</v>
      </c>
      <c r="O13" s="2" t="str">
        <f>'Definición técnica de imagenes'!A19</f>
        <v>F4</v>
      </c>
    </row>
    <row r="14" spans="1:16" s="11" customFormat="1" ht="200" x14ac:dyDescent="0.25">
      <c r="A14" s="12" t="str">
        <f t="shared" si="3"/>
        <v>IMG05</v>
      </c>
      <c r="B14" s="62" t="s">
        <v>191</v>
      </c>
      <c r="C14" s="20" t="str">
        <f t="shared" si="0"/>
        <v>Recurso F6</v>
      </c>
      <c r="D14" s="63" t="s">
        <v>187</v>
      </c>
      <c r="E14" s="63" t="s">
        <v>155</v>
      </c>
      <c r="F14" s="13" t="str">
        <f t="shared" ca="1" si="4"/>
        <v>MA_09_02_REC10_IMG05n.jpg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MA_09_02_REC10_IMG05a.jpg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197</v>
      </c>
      <c r="K14" s="64" t="s">
        <v>196</v>
      </c>
      <c r="O14" s="2" t="str">
        <f>'Definición técnica de imagenes'!A22</f>
        <v>F6</v>
      </c>
    </row>
    <row r="15" spans="1:16" s="11" customFormat="1" ht="100" x14ac:dyDescent="0.25">
      <c r="A15" s="12" t="str">
        <f t="shared" si="3"/>
        <v>IMG06</v>
      </c>
      <c r="B15" s="62" t="s">
        <v>191</v>
      </c>
      <c r="C15" s="20" t="str">
        <f t="shared" si="0"/>
        <v>Recurso F6</v>
      </c>
      <c r="D15" s="63" t="s">
        <v>187</v>
      </c>
      <c r="E15" s="63" t="s">
        <v>155</v>
      </c>
      <c r="F15" s="13" t="str">
        <f t="shared" ca="1" si="4"/>
        <v>MA_09_02_REC10_IMG06n.jpg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MA_09_02_REC10_IMG06a.jpg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199</v>
      </c>
      <c r="K15" s="64"/>
      <c r="O15" s="2" t="str">
        <f>'Definición técnica de imagenes'!A24</f>
        <v>F6B</v>
      </c>
    </row>
    <row r="16" spans="1:16" s="11" customFormat="1" ht="62.5" x14ac:dyDescent="0.25">
      <c r="A16" s="12" t="str">
        <f t="shared" si="3"/>
        <v>IMG07</v>
      </c>
      <c r="B16" s="62" t="s">
        <v>191</v>
      </c>
      <c r="C16" s="20" t="str">
        <f t="shared" si="0"/>
        <v>Recurso F6</v>
      </c>
      <c r="D16" s="63" t="s">
        <v>187</v>
      </c>
      <c r="E16" s="63" t="s">
        <v>155</v>
      </c>
      <c r="F16" s="13" t="str">
        <f t="shared" ca="1" si="4"/>
        <v>MA_09_02_REC10_IMG07n.jpg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MA_09_02_REC10_IMG07a.jpg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205</v>
      </c>
      <c r="K16" s="64" t="s">
        <v>200</v>
      </c>
      <c r="O16" s="2" t="str">
        <f>'Definición técnica de imagenes'!A25</f>
        <v>F7</v>
      </c>
    </row>
    <row r="17" spans="1:15" s="11" customFormat="1" ht="125" x14ac:dyDescent="0.25">
      <c r="A17" s="12" t="str">
        <f t="shared" si="3"/>
        <v>IMG08</v>
      </c>
      <c r="B17" s="62" t="s">
        <v>191</v>
      </c>
      <c r="C17" s="20" t="str">
        <f t="shared" si="0"/>
        <v>Recurso F6</v>
      </c>
      <c r="D17" s="63" t="s">
        <v>187</v>
      </c>
      <c r="E17" s="63" t="s">
        <v>155</v>
      </c>
      <c r="F17" s="13" t="str">
        <f t="shared" ca="1" si="4"/>
        <v>MA_09_02_REC10_IMG08n.jpg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MA_09_02_REC10_IMG08a.jpg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204</v>
      </c>
      <c r="K17" s="64" t="s">
        <v>203</v>
      </c>
      <c r="O17" s="2" t="str">
        <f>'Definición técnica de imagenes'!A27</f>
        <v>F7B</v>
      </c>
    </row>
    <row r="18" spans="1:15" s="11" customFormat="1" ht="62.5" x14ac:dyDescent="0.25">
      <c r="A18" s="12" t="str">
        <f t="shared" si="3"/>
        <v>IMG09</v>
      </c>
      <c r="B18" s="62" t="s">
        <v>191</v>
      </c>
      <c r="C18" s="20" t="str">
        <f t="shared" si="0"/>
        <v>Recurso F6</v>
      </c>
      <c r="D18" s="63" t="s">
        <v>187</v>
      </c>
      <c r="E18" s="63" t="s">
        <v>155</v>
      </c>
      <c r="F18" s="13" t="str">
        <f t="shared" ca="1" si="4"/>
        <v>MA_09_02_REC10_IMG09n.jpg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MA_09_02_REC10_IMG09a.jpg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206</v>
      </c>
      <c r="K18" s="64" t="s">
        <v>200</v>
      </c>
      <c r="O18" s="2" t="str">
        <f>'Definición técnica de imagenes'!A30</f>
        <v>F8</v>
      </c>
    </row>
    <row r="19" spans="1:15" s="11" customFormat="1" ht="175" x14ac:dyDescent="0.25">
      <c r="A19" s="12" t="str">
        <f t="shared" ref="A19:A50" si="6">IF(OR(B19&lt;&gt;"",J19&lt;&gt;""),CONCATENATE(LEFT(A18,3),IF(MID(A18,4,2)+1&lt;10,CONCATENATE("0",MID(A18,4,2)+1),MID(A18,4,2)+1)),"")</f>
        <v>IMG10</v>
      </c>
      <c r="B19" s="62">
        <v>124821541</v>
      </c>
      <c r="C19" s="20" t="str">
        <f t="shared" si="0"/>
        <v>Recurso F6</v>
      </c>
      <c r="D19" s="63" t="s">
        <v>195</v>
      </c>
      <c r="E19" s="63" t="s">
        <v>155</v>
      </c>
      <c r="F19" s="13" t="str">
        <f t="shared" ca="1" si="4"/>
        <v>MA_09_02_REC10_IMG10n.jpg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MA_09_02_REC10_IMG10a.jpg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3" t="s">
        <v>208</v>
      </c>
      <c r="K19" s="64" t="s">
        <v>207</v>
      </c>
      <c r="O19" s="2" t="str">
        <f>'Definición técnica de imagenes'!A31</f>
        <v>F10</v>
      </c>
    </row>
    <row r="20" spans="1:15" s="11" customFormat="1" ht="125" x14ac:dyDescent="0.25">
      <c r="A20" s="12" t="str">
        <f t="shared" si="6"/>
        <v>IMG11</v>
      </c>
      <c r="B20" s="62" t="s">
        <v>191</v>
      </c>
      <c r="C20" s="20" t="str">
        <f t="shared" si="0"/>
        <v>Recurso F6</v>
      </c>
      <c r="D20" s="63" t="s">
        <v>187</v>
      </c>
      <c r="E20" s="63" t="s">
        <v>155</v>
      </c>
      <c r="F20" s="13" t="str">
        <f t="shared" ca="1" si="4"/>
        <v>MA_09_02_REC10_IMG11n.jpg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MA_09_02_REC10_IMG11a.jpg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3" t="s">
        <v>210</v>
      </c>
      <c r="K20" s="64" t="s">
        <v>203</v>
      </c>
      <c r="O20" s="2" t="str">
        <f>'Definición técnica de imagenes'!A32</f>
        <v>F10B</v>
      </c>
    </row>
    <row r="21" spans="1:15" s="11" customFormat="1" ht="137.5" x14ac:dyDescent="0.25">
      <c r="A21" s="12" t="str">
        <f t="shared" si="6"/>
        <v>IMG12</v>
      </c>
      <c r="B21" s="62" t="s">
        <v>191</v>
      </c>
      <c r="C21" s="20" t="str">
        <f t="shared" si="0"/>
        <v>Recurso F6</v>
      </c>
      <c r="D21" s="63" t="s">
        <v>187</v>
      </c>
      <c r="E21" s="63" t="s">
        <v>155</v>
      </c>
      <c r="F21" s="13" t="str">
        <f t="shared" ca="1" si="4"/>
        <v>MA_09_02_REC10_IMG12n.jpg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MA_09_02_REC10_IMG12a.jpg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3" t="s">
        <v>211</v>
      </c>
      <c r="K21" s="64" t="s">
        <v>209</v>
      </c>
      <c r="O21" s="2" t="str">
        <f>'Definición técnica de imagenes'!A33</f>
        <v>F11</v>
      </c>
    </row>
    <row r="22" spans="1:15" s="11" customFormat="1" ht="137.5" x14ac:dyDescent="0.25">
      <c r="A22" s="12" t="str">
        <f t="shared" si="6"/>
        <v>IMG13</v>
      </c>
      <c r="B22" s="62" t="s">
        <v>191</v>
      </c>
      <c r="C22" s="20" t="str">
        <f t="shared" si="0"/>
        <v>Recurso F6</v>
      </c>
      <c r="D22" s="63" t="s">
        <v>187</v>
      </c>
      <c r="E22" s="63" t="s">
        <v>155</v>
      </c>
      <c r="F22" s="13" t="str">
        <f t="shared" ca="1" si="4"/>
        <v>MA_09_02_REC10_IMG13n.jpg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MA_09_02_REC10_IMG13a.jpg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212</v>
      </c>
      <c r="K22" s="64" t="s">
        <v>209</v>
      </c>
      <c r="O22" s="2" t="str">
        <f>'Definición técnica de imagenes'!A34</f>
        <v>F12</v>
      </c>
    </row>
    <row r="23" spans="1:15" s="11" customFormat="1" ht="25" x14ac:dyDescent="0.25">
      <c r="A23" s="12" t="str">
        <f t="shared" si="6"/>
        <v>IMG14</v>
      </c>
      <c r="B23" s="62">
        <v>229450780</v>
      </c>
      <c r="C23" s="20" t="str">
        <f t="shared" si="0"/>
        <v>Recurso F6</v>
      </c>
      <c r="D23" s="63" t="s">
        <v>195</v>
      </c>
      <c r="E23" s="63" t="s">
        <v>155</v>
      </c>
      <c r="F23" s="13" t="str">
        <f t="shared" ca="1" si="4"/>
        <v>MA_09_02_REC10_IMG14n.jpg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MA_09_02_REC10_IMG14a.jpg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3" t="s">
        <v>213</v>
      </c>
      <c r="K23" s="64"/>
      <c r="O23" s="2" t="str">
        <f>'Definición técnica de imagenes'!A35</f>
        <v>F13</v>
      </c>
    </row>
    <row r="24" spans="1:15" s="11" customFormat="1" ht="100" x14ac:dyDescent="0.25">
      <c r="A24" s="12" t="str">
        <f t="shared" si="6"/>
        <v>IMG15</v>
      </c>
      <c r="B24" s="62" t="s">
        <v>191</v>
      </c>
      <c r="C24" s="20" t="str">
        <f t="shared" si="0"/>
        <v>Recurso F6</v>
      </c>
      <c r="D24" s="63" t="s">
        <v>187</v>
      </c>
      <c r="E24" s="63" t="s">
        <v>155</v>
      </c>
      <c r="F24" s="13" t="str">
        <f t="shared" ca="1" si="4"/>
        <v>MA_09_02_REC10_IMG15n.jpg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MA_09_02_REC10_IMG15a.jpg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214</v>
      </c>
      <c r="K24" s="64" t="s">
        <v>202</v>
      </c>
      <c r="O24" s="2" t="str">
        <f>'Definición técnica de imagenes'!A37</f>
        <v>F13B</v>
      </c>
    </row>
    <row r="25" spans="1:15" s="11" customFormat="1" ht="162.5" x14ac:dyDescent="0.25">
      <c r="A25" s="12" t="str">
        <f t="shared" si="6"/>
        <v>IMG16</v>
      </c>
      <c r="B25" s="62" t="s">
        <v>191</v>
      </c>
      <c r="C25" s="20" t="str">
        <f t="shared" si="0"/>
        <v>Recurso F6</v>
      </c>
      <c r="D25" s="63" t="s">
        <v>187</v>
      </c>
      <c r="E25" s="63" t="s">
        <v>155</v>
      </c>
      <c r="F25" s="13" t="str">
        <f t="shared" ca="1" si="4"/>
        <v>MA_09_02_REC10_IMG16n.jpg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MA_09_02_REC10_IMG16a.jpg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215</v>
      </c>
      <c r="K25" s="64" t="s">
        <v>198</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4"/>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4"/>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4"/>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4"/>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4"/>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4"/>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4"/>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4"/>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4"/>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4"/>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4"/>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4"/>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4"/>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4"/>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4"/>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4"/>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4"/>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4"/>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4"/>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4"/>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4"/>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4"/>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4"/>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4"/>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85" t="s">
        <v>38</v>
      </c>
      <c r="B1" s="86"/>
      <c r="C1" s="86"/>
      <c r="D1" s="86"/>
      <c r="E1" s="86"/>
      <c r="F1" s="87"/>
    </row>
    <row r="2" spans="1:11" x14ac:dyDescent="0.35">
      <c r="A2" s="30" t="s">
        <v>42</v>
      </c>
      <c r="B2" s="31"/>
      <c r="C2" s="88" t="s">
        <v>13</v>
      </c>
      <c r="D2" s="89"/>
      <c r="E2" s="90"/>
      <c r="F2" s="32"/>
    </row>
    <row r="3" spans="1:11" ht="62" x14ac:dyDescent="0.35">
      <c r="A3" s="33" t="s">
        <v>43</v>
      </c>
      <c r="B3" s="31"/>
      <c r="C3" s="94" t="s">
        <v>14</v>
      </c>
      <c r="D3" s="95"/>
      <c r="E3" s="96"/>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97" t="str">
        <f>CONCATENATE(H21,"_",I21,"_",J21,"_CO")</f>
        <v>LE_07_04_CO</v>
      </c>
      <c r="E5" s="98"/>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3" t="str">
        <f>CONCATENATE("SolicitudGrafica_",D5,".xls")</f>
        <v>SolicitudGrafica_LE_07_04_CO.xls</v>
      </c>
      <c r="E7" s="83"/>
      <c r="F7" s="84"/>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85" t="s">
        <v>41</v>
      </c>
      <c r="B13" s="86"/>
      <c r="C13" s="86"/>
      <c r="D13" s="86"/>
      <c r="E13" s="86"/>
      <c r="F13" s="87"/>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88" t="s">
        <v>49</v>
      </c>
      <c r="D15" s="89"/>
      <c r="E15" s="89"/>
      <c r="F15" s="90"/>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1" t="str">
        <f>CONCATENATE(H21,"_",I21,"_",J21,"_",K45)</f>
        <v>LE_07_04_REC10</v>
      </c>
      <c r="E17" s="92"/>
      <c r="F17" s="93"/>
      <c r="J17" s="22">
        <v>14</v>
      </c>
      <c r="K17" s="22">
        <v>14</v>
      </c>
    </row>
    <row r="18" spans="1:11" ht="78" thickBot="1" x14ac:dyDescent="0.4">
      <c r="A18" s="33" t="s">
        <v>48</v>
      </c>
      <c r="B18" s="31"/>
      <c r="C18" s="59" t="s">
        <v>120</v>
      </c>
      <c r="D18" s="83" t="str">
        <f>CONCATENATE("SolicitudGrafica_",D17,".xls")</f>
        <v>SolicitudGrafica_LE_07_04_REC10.xls</v>
      </c>
      <c r="E18" s="83"/>
      <c r="F18" s="84"/>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0" t="s">
        <v>56</v>
      </c>
      <c r="B1" s="100" t="s">
        <v>149</v>
      </c>
      <c r="C1" s="100" t="s">
        <v>63</v>
      </c>
      <c r="D1" s="100" t="s">
        <v>64</v>
      </c>
      <c r="E1" s="100" t="s">
        <v>5</v>
      </c>
      <c r="F1" s="100" t="s">
        <v>65</v>
      </c>
      <c r="G1" s="100" t="s">
        <v>66</v>
      </c>
      <c r="H1" s="99" t="s">
        <v>68</v>
      </c>
      <c r="I1" s="99"/>
    </row>
    <row r="2" spans="1:10" x14ac:dyDescent="0.35">
      <c r="A2" s="100"/>
      <c r="B2" s="100"/>
      <c r="C2" s="100"/>
      <c r="D2" s="100"/>
      <c r="E2" s="100"/>
      <c r="F2" s="100"/>
      <c r="G2" s="100"/>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67"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1" customFormat="1" ht="14.65" customHeight="1" x14ac:dyDescent="0.35">
      <c r="A15" s="69" t="s">
        <v>96</v>
      </c>
      <c r="B15" s="69"/>
      <c r="C15" s="69" t="s">
        <v>97</v>
      </c>
      <c r="D15" s="70" t="s">
        <v>98</v>
      </c>
      <c r="E15" s="69" t="s">
        <v>93</v>
      </c>
      <c r="F15" s="69" t="s">
        <v>117</v>
      </c>
      <c r="G15" s="69"/>
      <c r="H15" s="70" t="s">
        <v>122</v>
      </c>
      <c r="I15" s="69"/>
      <c r="J15" s="71"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66"/>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66"/>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2016-01-23T00:22:04Z</dcterms:modified>
</cp:coreProperties>
</file>