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0" yWindow="20" windowWidth="35600" windowHeight="153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<sst xmlns="http://schemas.openxmlformats.org/spreadsheetml/2006/main" count="376" uniqueCount="196">
  <si>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</si>
  <si>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</si>
  <si>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</si>
  <si>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</si>
  <si>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</si>
  <si>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</si>
  <si>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</si>
  <si>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</si>
  <si>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</si>
  <si>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</si>
  <si>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</si>
  <si>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</si>
  <si>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</si>
  <si>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</si>
  <si>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</si>
  <si>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</si>
  <si>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</si>
  <si>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</si>
  <si>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</si>
  <si>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</si>
  <si>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</si>
  <si>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</si>
  <si>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</si>
  <si>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</si>
  <si>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</si>
  <si>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</si>
  <si>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</si>
  <si>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</si>
  <si>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</si>
  <si>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</si>
  <si>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</si>
  <si>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</si>
  <si>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</si>
  <si>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</si>
  <si>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</si>
  <si>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</si>
  <si>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</si>
  <si>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</si>
  <si>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</si>
  <si>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</si>
  <si>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</si>
  <si>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</si>
  <si>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</si>
  <si>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</si>
  <si>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</si>
  <si>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</si>
  <si>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</si>
  <si>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</si>
  <si>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</si>
  <si>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</si>
  <si>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</si>
  <si>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</si>
  <si>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</si>
  <si>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</si>
  <si>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</si>
  <si>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</si>
  <si>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</si>
  <si>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</si>
  <si>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</si>
  <si>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</si>
  <si>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</si>
  <si>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</si>
  <si>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</si>
  <si>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</si>
  <si>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</si>
  <si>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</si>
  <si>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</si>
  <si>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</si>
  <si>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</si>
  <si>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</si>
  <si>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</si>
  <si>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</si>
  <si>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</si>
  <si>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</si>
  <si>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</si>
  <si>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</si>
  <si>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</si>
  <si>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</si>
  <si>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</si>
  <si>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</si>
  <si>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</si>
  <si>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</si>
  <si>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</si>
  <si>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</si>
  <si>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</si>
  <si>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</si>
  <si>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</si>
  <si>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</si>
  <si>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</si>
  <si>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</si>
  <si>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</si>
  <si>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</si>
  <si>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</si>
  <si>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</si>
  <si>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</si>
  <si>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</si>
  <si>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</si>
  <si>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</si>
  <si>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</si>
  <si>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</si>
  <si>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</si>
  <si>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</si>
  <si>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</si>
  <si>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</si>
  <si>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</si>
  <si>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</si>
  <si>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</si>
  <si>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</si>
  <si>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</si>
  <si>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</si>
  <si>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</si>
  <si>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</si>
  <si>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</si>
  <si>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</si>
  <si>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</si>
  <si>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</si>
  <si>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</si>
  <si>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</si>
  <si>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</si>
  <si>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</si>
  <si>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</si>
  <si>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</si>
  <si>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</si>
  <si>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</si>
  <si>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</si>
  <si>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</si>
  <si>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</si>
  <si>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</si>
  <si>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</si>
  <si>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</si>
  <si>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</si>
  <si>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</si>
  <si>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</si>
  <si>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</si>
  <si>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</si>
  <si>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</si>
  <si>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</si>
  <si>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</si>
  <si>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</si>
  <si>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</si>
  <si>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</si>
  <si>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</si>
  <si>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</si>
  <si>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</si>
  <si>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</si>
  <si>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</si>
  <si>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</si>
  <si>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</si>
  <si>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</si>
  <si>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</si>
  <si>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</si>
  <si>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</si>
  <si>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</si>
  <si>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</si>
  <si>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</si>
  <si>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</si>
  <si>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</si>
  <si>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</si>
  <si>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</si>
  <si>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</si>
  <si>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</si>
  <si>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</si>
  <si>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</si>
  <si>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</si>
  <si>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</si>
  <si>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</si>
  <si>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</si>
  <si>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</si>
  <si>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</si>
  <si>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</si>
  <si>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</si>
  <si>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</si>
  <si>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</si>
  <si>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</si>
  <si>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</si>
  <si>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</si>
  <si>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</si>
  <si>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</si>
  <si>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</si>
  <si>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</si>
  <si>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</si>
  <si>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</si>
  <si>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</si>
  <si>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</si>
  <si>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</si>
  <si>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</si>
  <si>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</si>
  <si>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</si>
  <si>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 xml:space="preserve">Descripcion         </t>
  </si>
  <si>
    <t xml:space="preserve">Descripcion  </t>
  </si>
  <si>
    <t xml:space="preserve">Descripcion       </t>
  </si>
  <si>
    <t xml:space="preserve">Descripcion </t>
  </si>
  <si>
    <t>MA_06_12_CO_REC_170</t>
  </si>
  <si>
    <t>Lizzie Zambrano</t>
  </si>
  <si>
    <t>Rotación en el plano</t>
  </si>
  <si>
    <r>
      <t>M</t>
    </r>
    <r>
      <rPr>
        <sz val="10"/>
        <color theme="1"/>
        <rFont val="Century Gothic"/>
        <family val="2"/>
      </rPr>
      <t>8</t>
    </r>
    <r>
      <rPr>
        <sz val="10"/>
        <color theme="1"/>
        <rFont val="Century Gothic"/>
        <family val="2"/>
      </rPr>
      <t>A</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</si>
</sst>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285987</xdr:colOff>
      <xdr:row>9</xdr:row>
      <xdr:rowOff>232832</xdr:rowOff>
    </xdr:from>
    <xdr:to>
      <xdr:col>9</xdr:col>
      <xdr:colOff>2487082</xdr:colOff>
      <xdr:row>9</xdr:row>
      <xdr:rowOff>2161115</xdr:rowOff>
    </xdr:to>
    <xdr:pic>
      <xdr:nvPicPr>
        <xdr:cNvPr id="3" name="Imagen 2" descr="MA_06_12_CO_REC-170-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13654" y="2285999"/>
          <a:ext cx="2201095" cy="1928283"/>
        </a:xfrm>
        <a:prstGeom prst="rect">
          <a:avLst/>
        </a:prstGeom>
      </xdr:spPr>
    </xdr:pic>
    <xdr:clientData/>
  </xdr:twoCellAnchor>
  <xdr:twoCellAnchor editAs="oneCell">
    <xdr:from>
      <xdr:col>9</xdr:col>
      <xdr:colOff>465666</xdr:colOff>
      <xdr:row>10</xdr:row>
      <xdr:rowOff>10583</xdr:rowOff>
    </xdr:from>
    <xdr:to>
      <xdr:col>9</xdr:col>
      <xdr:colOff>1999280</xdr:colOff>
      <xdr:row>10</xdr:row>
      <xdr:rowOff>2197784</xdr:rowOff>
    </xdr:to>
    <xdr:pic>
      <xdr:nvPicPr>
        <xdr:cNvPr id="9" name="Imagen 8" descr="MA_06_12_CO_REC-170-2.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393333" y="4995333"/>
          <a:ext cx="1533614" cy="2187201"/>
        </a:xfrm>
        <a:prstGeom prst="rect">
          <a:avLst/>
        </a:prstGeom>
      </xdr:spPr>
    </xdr:pic>
    <xdr:clientData/>
  </xdr:twoCellAnchor>
  <xdr:twoCellAnchor editAs="oneCell">
    <xdr:from>
      <xdr:col>9</xdr:col>
      <xdr:colOff>304379</xdr:colOff>
      <xdr:row>11</xdr:row>
      <xdr:rowOff>148167</xdr:rowOff>
    </xdr:from>
    <xdr:to>
      <xdr:col>9</xdr:col>
      <xdr:colOff>2476499</xdr:colOff>
      <xdr:row>11</xdr:row>
      <xdr:rowOff>2099733</xdr:rowOff>
    </xdr:to>
    <xdr:pic>
      <xdr:nvPicPr>
        <xdr:cNvPr id="10" name="Imagen 9" descr="MA_06_12_CO_REC-170-3.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232046" y="7418917"/>
          <a:ext cx="2172120" cy="1951566"/>
        </a:xfrm>
        <a:prstGeom prst="rect">
          <a:avLst/>
        </a:prstGeom>
      </xdr:spPr>
    </xdr:pic>
    <xdr:clientData/>
  </xdr:twoCellAnchor>
  <xdr:twoCellAnchor editAs="oneCell">
    <xdr:from>
      <xdr:col>9</xdr:col>
      <xdr:colOff>151579</xdr:colOff>
      <xdr:row>12</xdr:row>
      <xdr:rowOff>84666</xdr:rowOff>
    </xdr:from>
    <xdr:to>
      <xdr:col>9</xdr:col>
      <xdr:colOff>2531532</xdr:colOff>
      <xdr:row>12</xdr:row>
      <xdr:rowOff>2266949</xdr:rowOff>
    </xdr:to>
    <xdr:pic>
      <xdr:nvPicPr>
        <xdr:cNvPr id="11" name="Imagen 10" descr="MA_06_12_CO_REC-170-4.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079246" y="9757833"/>
          <a:ext cx="2379953" cy="2182283"/>
        </a:xfrm>
        <a:prstGeom prst="rect">
          <a:avLst/>
        </a:prstGeom>
      </xdr:spPr>
    </xdr:pic>
    <xdr:clientData/>
  </xdr:twoCellAnchor>
  <xdr:twoCellAnchor editAs="oneCell">
    <xdr:from>
      <xdr:col>9</xdr:col>
      <xdr:colOff>299423</xdr:colOff>
      <xdr:row>13</xdr:row>
      <xdr:rowOff>74082</xdr:rowOff>
    </xdr:from>
    <xdr:to>
      <xdr:col>9</xdr:col>
      <xdr:colOff>2127249</xdr:colOff>
      <xdr:row>13</xdr:row>
      <xdr:rowOff>1943099</xdr:rowOff>
    </xdr:to>
    <xdr:pic>
      <xdr:nvPicPr>
        <xdr:cNvPr id="12" name="Imagen 11" descr="MA_06_12_CO_REC-170-5.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27090" y="12266082"/>
          <a:ext cx="1827826" cy="1869017"/>
        </a:xfrm>
        <a:prstGeom prst="rect">
          <a:avLst/>
        </a:prstGeom>
      </xdr:spPr>
    </xdr:pic>
    <xdr:clientData/>
  </xdr:twoCellAnchor>
  <xdr:twoCellAnchor editAs="oneCell">
    <xdr:from>
      <xdr:col>9</xdr:col>
      <xdr:colOff>345243</xdr:colOff>
      <xdr:row>14</xdr:row>
      <xdr:rowOff>317500</xdr:rowOff>
    </xdr:from>
    <xdr:to>
      <xdr:col>9</xdr:col>
      <xdr:colOff>2561166</xdr:colOff>
      <xdr:row>14</xdr:row>
      <xdr:rowOff>1987549</xdr:rowOff>
    </xdr:to>
    <xdr:pic>
      <xdr:nvPicPr>
        <xdr:cNvPr id="13" name="Imagen 12" descr="MA_06_12_CO_REC-170-6.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272910" y="14679083"/>
          <a:ext cx="2215923" cy="1670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G5" sqref="G5"/>
    </sheetView>
  </sheetViews>
  <sheetFormatPr baseColWidth="10" defaultColWidth="10.83203125" defaultRowHeight="13" x14ac:dyDescent="0"/>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M8A</v>
      </c>
    </row>
    <row r="2" spans="1:16" ht="1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7</v>
      </c>
      <c r="D3" s="87"/>
      <c r="F3" s="79">
        <v>42422</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194</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193</v>
      </c>
      <c r="D5" s="89"/>
      <c r="E5" s="5"/>
      <c r="F5" s="37" t="str">
        <f>IF(G4="Recurso","Motor del recurso","")</f>
        <v>Motor del recurso</v>
      </c>
      <c r="G5" s="70" t="s">
        <v>195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203" customHeight="1">
      <c r="A10" s="12" t="str">
        <f>IF(OR(B10&lt;&gt;"",J10&lt;&gt;""),"IMG01","")</f>
        <v>IMG01</v>
      </c>
      <c r="B10" s="62" t="s">
        <v>190</v>
      </c>
      <c r="C10" s="20" t="str">
        <f t="shared" ref="C10:C41" si="0">IF(OR(B10&lt;&gt;"",J10&lt;&gt;""),IF($G$4="Recurso",CONCATENATE($G$4," ",$G$5),$G$4),"")</f>
        <v>Recurso M8A</v>
      </c>
      <c r="D10" s="63"/>
      <c r="E10" s="63" t="s">
        <v>155</v>
      </c>
      <c r="F10" s="13" t="str">
        <f t="shared" ref="F10" ca="1" si="1">IF(OR(B10&lt;&gt;"",J10&lt;&gt;""),CONCATENATE($C$7,"_",$A10,IF($G$4="Cuaderno de Estudio","_small",CONCATENATE(IF(I10="","","n"),IF(LEFT($G$5,1)="F",".jpg",".png")))),"")</f>
        <v>MA_06_12_CO_REC_170_IMG01n.png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MA_06_12_CO_REC_170_IMG01a.png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80" customHeight="1">
      <c r="A11" s="12" t="str">
        <f t="shared" ref="A11:A18" si="3">IF(OR(B11&lt;&gt;"",J11&lt;&gt;""),CONCATENATE(LEFT(A10,3),IF(MID(A10,4,2)+1&lt;10,CONCATENATE("0",MID(A10,4,2)+1))),"")</f>
        <v>IMG02</v>
      </c>
      <c r="B11" s="62" t="s">
        <v>191</v>
      </c>
      <c r="C11" s="20" t="str">
        <f t="shared" si="0"/>
        <v>Recurso M8A</v>
      </c>
      <c r="D11" s="63"/>
      <c r="E11" s="63" t="s">
        <v>155</v>
      </c>
      <c r="F11" s="13" t="str">
        <f t="shared" ref="F11:F74" ca="1" si="4">IF(OR(B11&lt;&gt;"",J11&lt;&gt;""),CONCATENATE($C$7,"_",$A11,IF($G$4="Cuaderno de Estudio","_small",CONCATENATE(IF(I11="","","n"),IF(LEFT($G$5,1)="F",".jpg",".png")))),"")</f>
        <v>MA_06_12_CO_REC_170_IMG02n.png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MA_06_12_CO_REC_170_IMG02a.png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c r="O11" s="2" t="str">
        <f>'Definición técnica de imagenes'!A13</f>
        <v>M101</v>
      </c>
    </row>
    <row r="12" spans="1:16" s="11" customFormat="1" ht="189" customHeight="1">
      <c r="A12" s="12" t="str">
        <f t="shared" si="3"/>
        <v>IMG03</v>
      </c>
      <c r="B12" s="62" t="s">
        <v>190</v>
      </c>
      <c r="C12" s="20" t="str">
        <f t="shared" si="0"/>
        <v>Recurso M8A</v>
      </c>
      <c r="D12" s="63"/>
      <c r="E12" s="63" t="s">
        <v>155</v>
      </c>
      <c r="F12" s="13" t="str">
        <f t="shared" ca="1" si="4"/>
        <v>MA_06_12_CO_REC_170_IMG03n.png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MA_06_12_CO_REC_170_IMG03a.png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98" customHeight="1">
      <c r="A13" s="12" t="str">
        <f t="shared" si="3"/>
        <v>IMG04</v>
      </c>
      <c r="B13" s="62" t="s">
        <v>187</v>
      </c>
      <c r="C13" s="20" t="str">
        <f t="shared" si="0"/>
        <v>Recurso M8A</v>
      </c>
      <c r="D13" s="63"/>
      <c r="E13" s="63" t="s">
        <v>155</v>
      </c>
      <c r="F13" s="13" t="str">
        <f t="shared" ca="1" si="4"/>
        <v>MA_06_12_CO_REC_170_IMG04n.png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MA_06_12_CO_REC_170_IMG04a.png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71" customHeight="1">
      <c r="A14" s="12" t="str">
        <f t="shared" si="3"/>
        <v>IMG05</v>
      </c>
      <c r="B14" s="62" t="s">
        <v>188</v>
      </c>
      <c r="C14" s="20" t="str">
        <f t="shared" si="0"/>
        <v>Recurso M8A</v>
      </c>
      <c r="D14" s="63"/>
      <c r="E14" s="63" t="s">
        <v>155</v>
      </c>
      <c r="F14" s="13" t="str">
        <f t="shared" ca="1" si="4"/>
        <v>MA_06_12_CO_REC_170_IMG05n.png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MA_06_12_CO_REC_170_IMG05a.png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86" customHeight="1">
      <c r="A15" s="12" t="str">
        <f t="shared" si="3"/>
        <v>IMG06</v>
      </c>
      <c r="B15" s="62" t="s">
        <v>189</v>
      </c>
      <c r="C15" s="20" t="str">
        <f t="shared" si="0"/>
        <v>Recurso M8A</v>
      </c>
      <c r="D15" s="63"/>
      <c r="E15" s="63" t="s">
        <v>155</v>
      </c>
      <c r="F15" s="13" t="str">
        <f t="shared" ca="1" si="4"/>
        <v>MA_06_12_CO_REC_170_IMG06n.png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MA_06_12_CO_REC_170_IMG06a.png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c r="O15" s="2" t="str">
        <f>'Definición técnica de imagenes'!A24</f>
        <v>F6B</v>
      </c>
    </row>
    <row r="16" spans="1:16" s="11" customFormat="1" ht="162" customHeigh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78" customHeigh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124" customHeigh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10" customHeigh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98"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 customHeigh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 customHeigh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1" customHeigh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90" customHeigh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1" customHeigh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6"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4" customHeigh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2016-02-23T17:22:35Z</dcterms:modified>
</cp:coreProperties>
</file>