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NOVENO\MA_09_07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<sst xmlns="http://schemas.openxmlformats.org/spreadsheetml/2006/main" count="377" uniqueCount="197">
  <si>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</si>
  <si>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</si>
  <si>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</si>
  <si>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</si>
  <si>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</si>
  <si>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</si>
  <si>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</si>
  <si>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</si>
  <si>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</si>
  <si>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</si>
  <si>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</si>
  <si>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</si>
  <si>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</si>
  <si>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</si>
  <si>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</si>
  <si>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</si>
  <si>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</si>
  <si>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</si>
  <si>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</si>
  <si>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</si>
  <si>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</si>
  <si>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</si>
  <si>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</si>
  <si>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</si>
  <si>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</si>
  <si>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</si>
  <si>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</si>
  <si>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</si>
  <si>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</si>
  <si>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</si>
  <si>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</si>
  <si>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</si>
  <si>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</si>
  <si>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</si>
  <si>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</si>
  <si>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</si>
  <si>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</si>
  <si>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</si>
  <si>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</si>
  <si>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</si>
  <si>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</si>
  <si>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</si>
  <si>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</si>
  <si>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</si>
  <si>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</si>
  <si>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</si>
  <si>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</si>
  <si>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</si>
  <si>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</si>
  <si>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</si>
  <si>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</si>
  <si>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</si>
  <si>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</si>
  <si>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</si>
  <si>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</si>
  <si>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</si>
  <si>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</si>
  <si>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</si>
  <si>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</si>
  <si>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</si>
  <si>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</si>
  <si>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</si>
  <si>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</si>
  <si>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</si>
  <si>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</si>
  <si>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</si>
  <si>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</si>
  <si>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</si>
  <si>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</si>
  <si>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</si>
  <si>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</si>
  <si>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</si>
  <si>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</si>
  <si>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</si>
  <si>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</si>
  <si>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</si>
  <si>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</si>
  <si>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</si>
  <si>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</si>
  <si>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</si>
  <si>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</si>
  <si>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</si>
  <si>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</si>
  <si>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</si>
  <si>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</si>
  <si>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</si>
  <si>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</si>
  <si>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</si>
  <si>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</si>
  <si>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</si>
  <si>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</si>
  <si>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</si>
  <si>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</si>
  <si>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</si>
  <si>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</si>
  <si>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</si>
  <si>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</si>
  <si>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</si>
  <si>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</si>
  <si>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</si>
  <si>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</si>
  <si>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</si>
  <si>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</si>
  <si>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</si>
  <si>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</si>
  <si>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</si>
  <si>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</si>
  <si>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</si>
  <si>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</si>
  <si>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</si>
  <si>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</si>
  <si>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</si>
  <si>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</si>
  <si>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</si>
  <si>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</si>
  <si>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</si>
  <si>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</si>
  <si>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</si>
  <si>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</si>
  <si>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</si>
  <si>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</si>
  <si>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</si>
  <si>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</si>
  <si>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</si>
  <si>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</si>
  <si>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</si>
  <si>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</si>
  <si>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</si>
  <si>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</si>
  <si>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</si>
  <si>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</si>
  <si>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</si>
  <si>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</si>
  <si>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</si>
  <si>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</si>
  <si>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</si>
  <si>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</si>
  <si>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</si>
  <si>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</si>
  <si>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</si>
  <si>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</si>
  <si>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</si>
  <si>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</si>
  <si>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</si>
  <si>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</si>
  <si>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</si>
  <si>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</si>
  <si>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</si>
  <si>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</si>
  <si>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</si>
  <si>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</si>
  <si>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</si>
  <si>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</si>
  <si>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</si>
  <si>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</si>
  <si>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</si>
  <si>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</si>
  <si>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</si>
  <si>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</si>
  <si>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</si>
  <si>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</si>
  <si>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</si>
  <si>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</si>
  <si>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</si>
  <si>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</si>
  <si>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</si>
  <si>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</si>
  <si>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</si>
  <si>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</si>
  <si>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</si>
  <si>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</si>
  <si>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</si>
  <si>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</si>
  <si>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</si>
  <si>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</si>
  <si>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</si>
  <si>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</si>
  <si>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</si>
  <si>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</si>
  <si>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</si>
  <si>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</si>
  <si>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</si>
  <si>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</si>
  <si>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</si>
  <si>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</si>
  <si>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</si>
  <si>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</si>
  <si>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</si>
  <si>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Función exponencial</t>
  </si>
  <si>
    <t>MA_09_07_CO_REC10</t>
  </si>
  <si>
    <t>Fotografía</t>
  </si>
  <si>
    <t>Opción 1</t>
  </si>
  <si>
    <t>Opción 2</t>
  </si>
  <si>
    <t>Opción 3</t>
  </si>
  <si>
    <t>Adjuntar imagen en opción 1 MA_09_07_CO_REC10_IMG01</t>
  </si>
  <si>
    <t>Adjuntar imagen en opción 2 MA_09_07_CO_REC10_IMG02</t>
  </si>
  <si>
    <t>Imagen opción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</si>
</sst>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66" zoomScaleNormal="66" zoomScalePageLayoutView="140" workbookViewId="0">
      <pane ySplit="9" topLeftCell="A10" activePane="bottomLeft" state="frozen"/>
      <selection pane="bottomLeft" activeCell="J16" sqref="J16"/>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F6</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6" x14ac:dyDescent="0.3">
      <c r="A3" s="1"/>
      <c r="B3" s="4" t="s">
        <v>8</v>
      </c>
      <c r="C3" s="84">
        <v>9</v>
      </c>
      <c r="D3" s="85"/>
      <c r="F3" s="77">
        <v>42422</v>
      </c>
      <c r="G3" s="78"/>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6"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v>157594730</v>
      </c>
      <c r="C10" s="20" t="str">
        <f t="shared" ref="C10:C17" si="0">IF(OR(B10&lt;&gt;"",J10&lt;&gt;""),IF($G$4="Recurso",CONCATENATE($G$4," ",$G$5),$G$4),"")</f>
        <v>Recurso F6</v>
      </c>
      <c r="D10" s="63" t="s">
        <v>187</v>
      </c>
      <c r="E10" s="63" t="s">
        <v>150</v>
      </c>
      <c r="F10" s="13" t="str">
        <f t="shared" ref="F10:F17" ca="1" si="1">IF(OR(B10&lt;&gt;"",J10&lt;&gt;""),CONCATENATE($C$7,"_",$A10,IF($G$4="Cuaderno de Estudio","_small",CONCATENATE(IF(I10="","","n"),IF(LEFT($G$5,1)="F",".jpg",".png")))),"")</f>
        <v>MA_09_07_CO_REC10_IMG01.jpg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H17"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6.4" customHeight="1" x14ac:dyDescent="0.25">
      <c r="A11" s="12" t="str">
        <f t="shared" ref="A11:A17" si="3">IF(OR(B11&lt;&gt;"",J11&lt;&gt;""),CONCATENATE(LEFT(A10,3),IF(MID(A10,4,2)+1&lt;10,CONCATENATE("0",MID(A10,4,2)+1))),"")</f>
        <v>IMG02</v>
      </c>
      <c r="B11" s="62">
        <v>282267278</v>
      </c>
      <c r="C11" s="20" t="str">
        <f t="shared" si="0"/>
        <v>Recurso F6</v>
      </c>
      <c r="D11" s="63" t="s">
        <v>187</v>
      </c>
      <c r="E11" s="63" t="s">
        <v>150</v>
      </c>
      <c r="F11" s="13" t="str">
        <f t="shared" ca="1" si="1"/>
        <v>MA_09_07_CO_REC10_IMG02.jpg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26.4" customHeight="1" x14ac:dyDescent="0.25">
      <c r="A12" s="12" t="str">
        <f t="shared" si="3"/>
        <v>IMG03</v>
      </c>
      <c r="B12" s="62">
        <v>283237637</v>
      </c>
      <c r="C12" s="20" t="str">
        <f t="shared" si="0"/>
        <v>Recurso F6</v>
      </c>
      <c r="D12" s="63" t="s">
        <v>190</v>
      </c>
      <c r="E12" s="63" t="s">
        <v>150</v>
      </c>
      <c r="F12" s="13" t="str">
        <f t="shared" ca="1" si="1"/>
        <v>MA_09_07_CO_REC10_IMG03.jpg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4"/>
      <c r="O12" s="2" t="str">
        <f>'Definición técnica de imagenes'!A18</f>
        <v>Diaporama F1</v>
      </c>
    </row>
    <row r="13" spans="1:16" s="11" customFormat="1" ht="26.4" x14ac:dyDescent="0.25">
      <c r="A13" s="12" t="str">
        <f t="shared" si="3"/>
        <v>IMG04</v>
      </c>
      <c r="B13" s="62"/>
      <c r="C13" s="20" t="str">
        <f t="shared" si="0"/>
        <v>Recurso F6</v>
      </c>
      <c r="D13" s="63"/>
      <c r="E13" s="63"/>
      <c r="F13" s="13" t="e">
        <f t="shared" ca="1" si="1"/>
        <v>#N/A</v>
      </c>
      <c r="G13" s="13" t="e">
        <f ca="1">IF($F13&lt;&gt;"",IF($G$4="Recurso",VLOOKUP($E13,OFFSET('Definición técnica de imagenes'!$A$1,MATCH($G$5,'Definición técnica de imagenes'!$A$1:$A$104,0)-1,1,COUNTIF('Definición técnica de imagenes'!$A$3:$A$102,$G$5),5),5,FALSE),'Definición técnica de imagenes'!$F$16),"")</f>
        <v>#N/A</v>
      </c>
      <c r="H13" s="13" t="e">
        <f t="shared" ca="1" si="2"/>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3" t="s">
        <v>194</v>
      </c>
      <c r="K13" s="64"/>
      <c r="O13" s="2" t="str">
        <f>'Definición técnica de imagenes'!A19</f>
        <v>F4</v>
      </c>
    </row>
    <row r="14" spans="1:16" s="11" customFormat="1" ht="26.4" x14ac:dyDescent="0.25">
      <c r="A14" s="12" t="str">
        <f t="shared" si="3"/>
        <v>IMG05</v>
      </c>
      <c r="B14" s="62"/>
      <c r="C14" s="20" t="str">
        <f t="shared" si="0"/>
        <v>Recurso F6</v>
      </c>
      <c r="D14" s="63"/>
      <c r="E14" s="63"/>
      <c r="F14" s="13" t="e">
        <f t="shared" ca="1" si="1"/>
        <v>#N/A</v>
      </c>
      <c r="G14" s="13" t="e">
        <f ca="1">IF($F14&lt;&gt;"",IF($G$4="Recurso",VLOOKUP($E14,OFFSET('Definición técnica de imagenes'!$A$1,MATCH($G$5,'Definición técnica de imagenes'!$A$1:$A$104,0)-1,1,COUNTIF('Definición técnica de imagenes'!$A$3:$A$102,$G$5),5),5,FALSE),'Definición técnica de imagenes'!$F$16),"")</f>
        <v>#N/A</v>
      </c>
      <c r="H14" s="13" t="e">
        <f t="shared" ca="1" si="2"/>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3" t="s">
        <v>195</v>
      </c>
      <c r="K14" s="64"/>
      <c r="O14" s="2" t="str">
        <f>'Definición técnica de imagenes'!A22</f>
        <v>F6</v>
      </c>
    </row>
    <row r="15" spans="1:16" s="11" customFormat="1" ht="26.4" x14ac:dyDescent="0.25">
      <c r="A15" s="12" t="str">
        <f t="shared" si="3"/>
        <v>IMG06</v>
      </c>
      <c r="B15" s="62">
        <v>283237637</v>
      </c>
      <c r="C15" s="20" t="str">
        <f t="shared" si="0"/>
        <v>Recurso F6</v>
      </c>
      <c r="D15" s="63" t="s">
        <v>190</v>
      </c>
      <c r="E15" s="63" t="s">
        <v>155</v>
      </c>
      <c r="F15" s="13" t="str">
        <f t="shared" ca="1" si="1"/>
        <v>MA_09_07_CO_REC10_IMG06n.jpg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2"/>
        <v>MA_09_07_CO_REC10_IMG06a.jpg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196</v>
      </c>
      <c r="K15" s="66"/>
      <c r="O15" s="2" t="str">
        <f>'Definición técnica de imagenes'!A24</f>
        <v>F6B</v>
      </c>
    </row>
    <row r="16" spans="1:16" s="11" customFormat="1" ht="13.8"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2016-02-23T01:11:02Z</dcterms:modified>
</cp:coreProperties>
</file>