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7\guion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9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<sst xmlns="http://schemas.openxmlformats.org/spreadsheetml/2006/main" count="387" uniqueCount="199">
  <si>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</si>
  <si>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</si>
  <si>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</si>
  <si>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</si>
  <si>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</si>
  <si>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</si>
  <si>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</si>
  <si>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</si>
  <si>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</si>
  <si>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</si>
  <si>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</si>
  <si>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</si>
  <si>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</si>
  <si>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</si>
  <si>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</si>
  <si>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</si>
  <si>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</si>
  <si>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</si>
  <si>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</si>
  <si>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</si>
  <si>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</si>
  <si>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</si>
  <si>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</si>
  <si>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</si>
  <si>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</si>
  <si>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</si>
  <si>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</si>
  <si>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</si>
  <si>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</si>
  <si>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</si>
  <si>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</si>
  <si>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</si>
  <si>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</si>
  <si>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</si>
  <si>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</si>
  <si>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</si>
  <si>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</si>
  <si>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</si>
  <si>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</si>
  <si>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</si>
  <si>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</si>
  <si>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</si>
  <si>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</si>
  <si>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</si>
  <si>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</si>
  <si>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</si>
  <si>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</si>
  <si>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</si>
  <si>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</si>
  <si>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</si>
  <si>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</si>
  <si>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</si>
  <si>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</si>
  <si>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</si>
  <si>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</si>
  <si>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</si>
  <si>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</si>
  <si>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</si>
  <si>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</si>
  <si>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</si>
  <si>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</si>
  <si>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</si>
  <si>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</si>
  <si>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</si>
  <si>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</si>
  <si>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</si>
  <si>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</si>
  <si>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</si>
  <si>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</si>
  <si>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</si>
  <si>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</si>
  <si>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</si>
  <si>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</si>
  <si>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</si>
  <si>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</si>
  <si>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</si>
  <si>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</si>
  <si>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</si>
  <si>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</si>
  <si>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</si>
  <si>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</si>
  <si>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</si>
  <si>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</si>
  <si>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</si>
  <si>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</si>
  <si>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</si>
  <si>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</si>
  <si>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</si>
  <si>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</si>
  <si>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</si>
  <si>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</si>
  <si>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</si>
  <si>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</si>
  <si>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</si>
  <si>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</si>
  <si>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</si>
  <si>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</si>
  <si>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</si>
  <si>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</si>
  <si>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</si>
  <si>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</si>
  <si>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</si>
  <si>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</si>
  <si>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</si>
  <si>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</si>
  <si>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</si>
  <si>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</si>
  <si>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</si>
  <si>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</si>
  <si>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</si>
  <si>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</si>
  <si>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</si>
  <si>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</si>
  <si>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</si>
  <si>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</si>
  <si>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</si>
  <si>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</si>
  <si>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</si>
  <si>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</si>
  <si>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</si>
  <si>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</si>
  <si>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</si>
  <si>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</si>
  <si>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</si>
  <si>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</si>
  <si>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</si>
  <si>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</si>
  <si>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</si>
  <si>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</si>
  <si>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</si>
  <si>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</si>
  <si>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</si>
  <si>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</si>
  <si>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</si>
  <si>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</si>
  <si>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</si>
  <si>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</si>
  <si>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</si>
  <si>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</si>
  <si>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</si>
  <si>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</si>
  <si>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</si>
  <si>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</si>
  <si>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</si>
  <si>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</si>
  <si>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</si>
  <si>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</si>
  <si>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</si>
  <si>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</si>
  <si>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</si>
  <si>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</si>
  <si>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</si>
  <si>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</si>
  <si>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</si>
  <si>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</si>
  <si>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</si>
  <si>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</si>
  <si>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</si>
  <si>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</si>
  <si>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</si>
  <si>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</si>
  <si>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</si>
  <si>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</si>
  <si>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</si>
  <si>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</si>
  <si>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</si>
  <si>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</si>
  <si>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</si>
  <si>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</si>
  <si>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</si>
  <si>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</si>
  <si>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</si>
  <si>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</si>
  <si>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</si>
  <si>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</si>
  <si>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</si>
  <si>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</si>
  <si>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</si>
  <si>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</si>
  <si>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</si>
  <si>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</si>
  <si>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</si>
  <si>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</si>
  <si>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</si>
  <si>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</si>
  <si>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</si>
  <si>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</si>
  <si>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poliedros y cuerpos redondos</t>
  </si>
  <si>
    <t>MA_O7_14_CO</t>
  </si>
  <si>
    <t>Ilustración</t>
  </si>
  <si>
    <t>Cono truncado</t>
  </si>
  <si>
    <t>Cono truncado desenvuelto</t>
  </si>
  <si>
    <t>Dibjo partes del cono truncado</t>
  </si>
  <si>
    <t>Imagen para solucionar el problema</t>
  </si>
  <si>
    <t>Solido de revolución de un triàngulo</t>
  </si>
  <si>
    <t>Solido de revolucón del rectangulo</t>
  </si>
  <si>
    <t>Fotografía</t>
  </si>
  <si>
    <t>http://www.shutterstock.com/cat.mhtml?autocomplete_id=&amp;language=es&amp;lang=es&amp;search_source=&amp;safesearch=1&amp;version=llv1&amp;searchterm=ni%C3%B1o%20pensando&amp;media_type=images&amp;page=1&amp;inline=94650997</t>
  </si>
  <si>
    <t>Trapecio señalando eje de reflexión. Hize la contrucción en geogebra. POR FAVOR CAMBIAR EJE DE REFLEXIÓN POR EJE DE ROTACIÓN. Att: Johanna Montejo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</si>
</sst>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404091</xdr:colOff>
      <xdr:row>10</xdr:row>
      <xdr:rowOff>28864</xdr:rowOff>
    </xdr:from>
    <xdr:to>
      <xdr:col>10</xdr:col>
      <xdr:colOff>2566266</xdr:colOff>
      <xdr:row>10</xdr:row>
      <xdr:rowOff>2677605</xdr:rowOff>
    </xdr:to>
    <xdr:pic>
      <xdr:nvPicPr>
        <xdr:cNvPr id="3" name="Imagen 2" descr="http://1.bp.blogspot.com/_URW2mERAJTU/TO3POCn-H9I/AAAAAAAAABs/eubAYUCiHK0/s1600/Nueva+imagen+%25285%252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55341" y="4113069"/>
          <a:ext cx="2162175" cy="2648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505113</xdr:colOff>
      <xdr:row>9</xdr:row>
      <xdr:rowOff>115455</xdr:rowOff>
    </xdr:from>
    <xdr:to>
      <xdr:col>10</xdr:col>
      <xdr:colOff>2819688</xdr:colOff>
      <xdr:row>9</xdr:row>
      <xdr:rowOff>2205875</xdr:rowOff>
    </xdr:to>
    <xdr:pic>
      <xdr:nvPicPr>
        <xdr:cNvPr id="4" name="Imagen 3"/>
        <xdr:cNvPicPr/>
      </xdr:nvPicPr>
      <xdr:blipFill rotWithShape="1">
        <a:blip xmlns:r="http://schemas.openxmlformats.org/officeDocument/2006/relationships" r:embed="rId2"/>
        <a:srcRect l="36830" t="47394" r="42125" b="18796"/>
        <a:stretch/>
      </xdr:blipFill>
      <xdr:spPr bwMode="auto">
        <a:xfrm>
          <a:off x="16856363" y="2280228"/>
          <a:ext cx="2314575" cy="20904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158749</xdr:colOff>
      <xdr:row>11</xdr:row>
      <xdr:rowOff>331932</xdr:rowOff>
    </xdr:from>
    <xdr:to>
      <xdr:col>10</xdr:col>
      <xdr:colOff>2924463</xdr:colOff>
      <xdr:row>11</xdr:row>
      <xdr:rowOff>3009092</xdr:rowOff>
    </xdr:to>
    <xdr:pic>
      <xdr:nvPicPr>
        <xdr:cNvPr id="5" name="Imagen 4"/>
        <xdr:cNvPicPr/>
      </xdr:nvPicPr>
      <xdr:blipFill rotWithShape="1">
        <a:blip xmlns:r="http://schemas.openxmlformats.org/officeDocument/2006/relationships" r:embed="rId3"/>
        <a:srcRect l="35811" t="44073" r="39410" b="15174"/>
        <a:stretch/>
      </xdr:blipFill>
      <xdr:spPr bwMode="auto">
        <a:xfrm>
          <a:off x="16509999" y="7807614"/>
          <a:ext cx="2765714" cy="267716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232317</xdr:colOff>
      <xdr:row>12</xdr:row>
      <xdr:rowOff>232317</xdr:rowOff>
    </xdr:from>
    <xdr:to>
      <xdr:col>10</xdr:col>
      <xdr:colOff>2834268</xdr:colOff>
      <xdr:row>12</xdr:row>
      <xdr:rowOff>2811037</xdr:rowOff>
    </xdr:to>
    <xdr:pic>
      <xdr:nvPicPr>
        <xdr:cNvPr id="7" name="Imagen 6"/>
        <xdr:cNvPicPr/>
      </xdr:nvPicPr>
      <xdr:blipFill rotWithShape="1">
        <a:blip xmlns:r="http://schemas.openxmlformats.org/officeDocument/2006/relationships" r:embed="rId4"/>
        <a:srcRect l="35472" t="42866" r="46368" b="16985"/>
        <a:stretch/>
      </xdr:blipFill>
      <xdr:spPr bwMode="auto">
        <a:xfrm>
          <a:off x="16610671" y="10918902"/>
          <a:ext cx="2601951" cy="25787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278780</xdr:colOff>
      <xdr:row>13</xdr:row>
      <xdr:rowOff>139391</xdr:rowOff>
    </xdr:from>
    <xdr:to>
      <xdr:col>10</xdr:col>
      <xdr:colOff>2679080</xdr:colOff>
      <xdr:row>13</xdr:row>
      <xdr:rowOff>2234891</xdr:rowOff>
    </xdr:to>
    <xdr:pic>
      <xdr:nvPicPr>
        <xdr:cNvPr id="8" name="Imagen 7"/>
        <xdr:cNvPicPr/>
      </xdr:nvPicPr>
      <xdr:blipFill rotWithShape="1">
        <a:blip xmlns:r="http://schemas.openxmlformats.org/officeDocument/2006/relationships" r:embed="rId5"/>
        <a:srcRect l="36830" t="55545" r="43143" b="13363"/>
        <a:stretch/>
      </xdr:blipFill>
      <xdr:spPr bwMode="auto">
        <a:xfrm>
          <a:off x="16657134" y="13799635"/>
          <a:ext cx="2400300" cy="2095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348476</xdr:colOff>
      <xdr:row>14</xdr:row>
      <xdr:rowOff>371707</xdr:rowOff>
    </xdr:from>
    <xdr:to>
      <xdr:col>10</xdr:col>
      <xdr:colOff>2806561</xdr:colOff>
      <xdr:row>14</xdr:row>
      <xdr:rowOff>2667232</xdr:rowOff>
    </xdr:to>
    <xdr:pic>
      <xdr:nvPicPr>
        <xdr:cNvPr id="10" name="Imagen 9"/>
        <xdr:cNvPicPr/>
      </xdr:nvPicPr>
      <xdr:blipFill rotWithShape="1">
        <a:blip xmlns:r="http://schemas.openxmlformats.org/officeDocument/2006/relationships" r:embed="rId6"/>
        <a:srcRect l="36999" t="48601" r="39919" b="13061"/>
        <a:stretch/>
      </xdr:blipFill>
      <xdr:spPr bwMode="auto">
        <a:xfrm>
          <a:off x="16726830" y="16540975"/>
          <a:ext cx="2458085" cy="22955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371707</xdr:colOff>
      <xdr:row>15</xdr:row>
      <xdr:rowOff>487865</xdr:rowOff>
    </xdr:from>
    <xdr:to>
      <xdr:col>10</xdr:col>
      <xdr:colOff>3038707</xdr:colOff>
      <xdr:row>15</xdr:row>
      <xdr:rowOff>2937695</xdr:rowOff>
    </xdr:to>
    <xdr:pic>
      <xdr:nvPicPr>
        <xdr:cNvPr id="11" name="Imagen 10"/>
        <xdr:cNvPicPr/>
      </xdr:nvPicPr>
      <xdr:blipFill rotWithShape="1">
        <a:blip xmlns:r="http://schemas.openxmlformats.org/officeDocument/2006/relationships" r:embed="rId7"/>
        <a:srcRect l="36320" t="53130" r="42804" b="12759"/>
        <a:stretch/>
      </xdr:blipFill>
      <xdr:spPr bwMode="auto">
        <a:xfrm>
          <a:off x="16750061" y="19514633"/>
          <a:ext cx="2667000" cy="244983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6" zoomScaleNormal="86"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5.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42425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182.25" customHeight="1" x14ac:dyDescent="0.25">
      <c r="A10" s="12" t="str">
        <f>IF(OR(B10&lt;&gt;"",J10&lt;&gt;""),"IMG01","")</f>
        <v>IMG01</v>
      </c>
      <c r="B10" s="62"/>
      <c r="C10" s="20" t="str">
        <f t="shared" ref="C10:C41" si="0">IF(OR(B10&lt;&gt;"",J10&lt;&gt;""),IF($G$4="Recurso",CONCATENATE($G$4," ",$G$5),$G$4),"")</f>
        <v>Recurso F10</v>
      </c>
      <c r="D10" s="63" t="s">
        <v>189</v>
      </c>
      <c r="E10" s="63" t="s">
        <v>155</v>
      </c>
      <c r="F10" s="13" t="str">
        <f t="shared" ref="F10" ca="1" si="1">IF(OR(B10&lt;&gt;"",J10&lt;&gt;""),CONCATENATE($C$7,"_",$A10,IF($G$4="Cuaderno de Estudio","_small",CONCATENATE(IF(I10="","","n"),IF(LEFT($G$5,1)="F",".jpg",".png")))),"")</f>
        <v>MA_O7_14_CO_IMG01.jpg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198</v>
      </c>
      <c r="K10" s="64"/>
      <c r="O10" s="2" t="str">
        <f>'Definición técnica de imagenes'!A12</f>
        <v>M12D</v>
      </c>
    </row>
    <row r="11" spans="1:16" s="11" customFormat="1" ht="236.25" customHeight="1" x14ac:dyDescent="0.25">
      <c r="A11" s="12" t="str">
        <f t="shared" ref="A11:A18" si="3">IF(OR(B11&lt;&gt;"",J11&lt;&gt;""),CONCATENATE(LEFT(A10,3),IF(MID(A10,4,2)+1&lt;10,CONCATENATE("0",MID(A10,4,2)+1))),"")</f>
        <v>IMG02</v>
      </c>
      <c r="B11" s="62"/>
      <c r="C11" s="20" t="str">
        <f t="shared" si="0"/>
        <v>Recurso F10</v>
      </c>
      <c r="D11" s="63" t="s">
        <v>189</v>
      </c>
      <c r="E11" s="63" t="s">
        <v>155</v>
      </c>
      <c r="F11" s="13" t="str">
        <f t="shared" ref="F11:F74" ca="1" si="4">IF(OR(B11&lt;&gt;"",J11&lt;&gt;""),CONCATENATE($C$7,"_",$A11,IF($G$4="Cuaderno de Estudio","_small",CONCATENATE(IF(I11="","","n"),IF(LEFT($G$5,1)="F",".jpg",".png")))),"")</f>
        <v>MA_O7_14_CO_IMG02.jpg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c r="O11" s="2" t="str">
        <f>'Definición técnica de imagenes'!A13</f>
        <v>M101</v>
      </c>
    </row>
    <row r="12" spans="1:16" s="11" customFormat="1" ht="255" customHeight="1" x14ac:dyDescent="0.25">
      <c r="A12" s="12" t="str">
        <f t="shared" si="3"/>
        <v>IMG03</v>
      </c>
      <c r="B12" s="62"/>
      <c r="C12" s="20" t="str">
        <f t="shared" si="0"/>
        <v>Recurso F10</v>
      </c>
      <c r="D12" s="63" t="s">
        <v>189</v>
      </c>
      <c r="E12" s="63" t="s">
        <v>155</v>
      </c>
      <c r="F12" s="13" t="str">
        <f t="shared" ca="1" si="4"/>
        <v>MA_O7_14_CO_IMG03.jpg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ht="233.25" customHeight="1" x14ac:dyDescent="0.25">
      <c r="A13" s="12" t="str">
        <f t="shared" si="3"/>
        <v>IMG04</v>
      </c>
      <c r="B13" s="62"/>
      <c r="C13" s="20" t="str">
        <f t="shared" si="0"/>
        <v>Recurso F10</v>
      </c>
      <c r="D13" s="63" t="s">
        <v>189</v>
      </c>
      <c r="E13" s="63" t="s">
        <v>155</v>
      </c>
      <c r="F13" s="13" t="str">
        <f t="shared" ca="1" si="4"/>
        <v>MA_O7_14_CO_IMG04.jpg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ht="198" customHeight="1" x14ac:dyDescent="0.25">
      <c r="A14" s="12" t="str">
        <f t="shared" si="3"/>
        <v>IMG05</v>
      </c>
      <c r="B14" s="62"/>
      <c r="C14" s="20" t="str">
        <f t="shared" si="0"/>
        <v>Recurso F10</v>
      </c>
      <c r="D14" s="63" t="s">
        <v>189</v>
      </c>
      <c r="E14" s="63" t="s">
        <v>155</v>
      </c>
      <c r="F14" s="13" t="str">
        <f t="shared" ca="1" si="4"/>
        <v>MA_O7_14_CO_IMG05.jpg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c r="O14" s="2" t="str">
        <f>'Definición técnica de imagenes'!A22</f>
        <v>F6</v>
      </c>
    </row>
    <row r="15" spans="1:16" s="11" customFormat="1" ht="225.75" customHeight="1" x14ac:dyDescent="0.25">
      <c r="A15" s="12" t="str">
        <f t="shared" si="3"/>
        <v>IMG06</v>
      </c>
      <c r="B15" s="62"/>
      <c r="C15" s="20" t="str">
        <f t="shared" si="0"/>
        <v>Recurso F10</v>
      </c>
      <c r="D15" s="63" t="s">
        <v>189</v>
      </c>
      <c r="E15" s="63" t="s">
        <v>155</v>
      </c>
      <c r="F15" s="13" t="str">
        <f t="shared" ca="1" si="4"/>
        <v>MA_O7_14_CO_IMG06.jpg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194</v>
      </c>
      <c r="K15" s="66"/>
      <c r="O15" s="2" t="str">
        <f>'Definición técnica de imagenes'!A24</f>
        <v>F6B</v>
      </c>
    </row>
    <row r="16" spans="1:16" s="11" customFormat="1" ht="237.75" customHeight="1" x14ac:dyDescent="0.3">
      <c r="A16" s="12" t="str">
        <f t="shared" si="3"/>
        <v>IMG07</v>
      </c>
      <c r="B16" s="62"/>
      <c r="C16" s="20" t="str">
        <f t="shared" si="0"/>
        <v>Recurso F10</v>
      </c>
      <c r="D16" s="63" t="s">
        <v>196</v>
      </c>
      <c r="E16" s="63" t="s">
        <v>155</v>
      </c>
      <c r="F16" s="13" t="str">
        <f t="shared" ca="1" si="4"/>
        <v>MA_O7_14_CO_IMG07.jpg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195</v>
      </c>
      <c r="K16" s="68"/>
      <c r="O16" s="2" t="str">
        <f>'Definición técnica de imagenes'!A25</f>
        <v>F7</v>
      </c>
    </row>
    <row r="17" spans="1:15" s="11" customFormat="1" ht="135" x14ac:dyDescent="0.25">
      <c r="A17" s="12" t="str">
        <f t="shared" si="3"/>
        <v>IMG08</v>
      </c>
      <c r="B17" s="62" t="s">
        <v>197</v>
      </c>
      <c r="C17" s="20" t="str">
        <f t="shared" si="0"/>
        <v>Recurso F10</v>
      </c>
      <c r="D17" s="63" t="s">
        <v>189</v>
      </c>
      <c r="E17" s="63" t="s">
        <v>155</v>
      </c>
      <c r="F17" s="13" t="str">
        <f t="shared" ca="1" si="4"/>
        <v>MA_O7_14_CO_IMG08.jpg</v>
      </c>
      <c r="G17" s="13">
        <f ca="1">IF($F17&lt;&gt;"",IF($G$4="Recurso",VLOOKUP($E17,OFFSET('Definición técnica de imagenes'!$A$1,MATCH($G$5,'Definición técnica de imagenes'!$A$1:$A$104,0)-1,1,COUNTIF('Definición técnica de imagenes'!$A$3:$A$102,$G$5),5),5,FALSE),'Definición técnica de imagenes'!$F$16),"")</f>
        <v>0</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2016-03-13T21:57:10Z</dcterms:modified>
</cp:coreProperties>
</file>