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ES\ANDREA\TEMA 1\MA_G05_01_CO .LUISA EDITADO\MA_05_01_CO.final.luisa\"/>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3" i="1" l="1"/>
  <c r="H13" i="1"/>
  <c r="F13" i="1"/>
  <c r="G13" i="1"/>
  <c r="C13" i="1"/>
  <c r="I12" i="1"/>
  <c r="H12" i="1"/>
  <c r="F12" i="1"/>
  <c r="G12" i="1"/>
  <c r="C12" i="1"/>
  <c r="A10" i="1"/>
  <c r="I10" i="1"/>
  <c r="F10" i="1"/>
  <c r="D18" i="2"/>
  <c r="D7" i="2"/>
  <c r="I11" i="1"/>
  <c r="F11" i="1"/>
  <c r="G11" i="1"/>
  <c r="H11"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11" i="1"/>
  <c r="C20" i="1"/>
  <c r="C21" i="1"/>
  <c r="C22" i="1"/>
  <c r="C10" i="1"/>
  <c r="F5" i="1"/>
  <c r="I21" i="2"/>
  <c r="K45" i="2"/>
  <c r="H21" i="2"/>
  <c r="J21" i="2"/>
  <c r="D17" i="2"/>
  <c r="D5" i="2"/>
  <c r="H10" i="1"/>
  <c r="G10" i="1"/>
</calcChain>
</file>

<file path=xl/sharedStrings.xml><?xml version="1.0" encoding="utf-8"?>
<sst xmlns="http://schemas.openxmlformats.org/spreadsheetml/2006/main" count="239" uniqueCount="162">
  <si>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</si>
  <si>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</si>
  <si>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</si>
  <si>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</si>
  <si>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</si>
  <si>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</si>
  <si>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</si>
  <si>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</si>
  <si>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</si>
  <si>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</si>
  <si>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</si>
  <si>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</si>
  <si>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</si>
  <si>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</si>
  <si>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</si>
  <si>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</si>
  <si>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</si>
  <si>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</si>
  <si>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</si>
  <si>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</si>
  <si>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</si>
  <si>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</si>
  <si>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</si>
  <si>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</si>
  <si>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</si>
  <si>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</si>
  <si>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</si>
  <si>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</si>
  <si>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</si>
  <si>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</si>
  <si>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</si>
  <si>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</si>
  <si>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</si>
  <si>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</si>
  <si>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</si>
  <si>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</si>
  <si>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</si>
  <si>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</si>
  <si>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</si>
  <si>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</si>
  <si>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</si>
  <si>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</si>
  <si>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</si>
  <si>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</si>
  <si>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</si>
  <si>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</si>
  <si>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</si>
  <si>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</si>
  <si>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</si>
  <si>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</si>
  <si>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</si>
  <si>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</si>
  <si>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</si>
  <si>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</si>
  <si>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</si>
  <si>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</si>
  <si>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</si>
  <si>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</si>
  <si>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</si>
  <si>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</si>
  <si>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</si>
  <si>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</si>
  <si>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</si>
  <si>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</si>
  <si>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</si>
  <si>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</si>
  <si>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</si>
  <si>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</si>
  <si>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</si>
  <si>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</si>
  <si>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</si>
  <si>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</si>
  <si>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</si>
  <si>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</si>
  <si>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</si>
  <si>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</si>
  <si>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</si>
  <si>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</si>
  <si>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</si>
  <si>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</si>
  <si>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</si>
  <si>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</si>
  <si>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</si>
  <si>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</si>
  <si>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</si>
  <si>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</si>
  <si>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</si>
  <si>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</si>
  <si>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</si>
  <si>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</si>
  <si>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</si>
  <si>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</si>
  <si>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</si>
  <si>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</si>
  <si>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</si>
  <si>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</si>
  <si>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</si>
  <si>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</si>
  <si>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</si>
  <si>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</si>
  <si>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</si>
  <si>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</si>
  <si>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</si>
  <si>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</si>
  <si>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</si>
  <si>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</si>
  <si>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</si>
  <si>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</si>
  <si>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</si>
  <si>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</si>
  <si>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</si>
  <si>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</si>
  <si>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</si>
  <si>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</si>
  <si>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</si>
  <si>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</si>
  <si>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</si>
  <si>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</si>
  <si>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</si>
  <si>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</si>
  <si>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</si>
  <si>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</si>
  <si>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</si>
  <si>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</si>
  <si>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</si>
  <si>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</si>
  <si>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</si>
  <si>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</si>
  <si>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</si>
  <si>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</si>
  <si>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</si>
  <si>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</si>
  <si>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</si>
  <si>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</si>
  <si>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</si>
  <si>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</si>
  <si>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</si>
  <si>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</si>
  <si>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</si>
  <si>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</si>
  <si>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</si>
  <si>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</si>
  <si>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</si>
  <si>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</si>
  <si>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</si>
  <si>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</si>
  <si>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</si>
  <si>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Conjuntos</t>
  </si>
  <si>
    <t>Ilustración</t>
  </si>
  <si>
    <t>IMG02</t>
  </si>
  <si>
    <t>Luisa Fernanda Nivia Romero</t>
  </si>
  <si>
    <t>MA_05_01_CO_REC60</t>
  </si>
  <si>
    <t>IMG03</t>
  </si>
  <si>
    <t>IMG04</t>
  </si>
  <si>
    <t>Ilustración. Modificado de fotografía de shutterstock 73574407. Lo que se sugiere está en la columna de Observaciones.</t>
  </si>
  <si>
    <t>Ilustración. Modificado de fotografía de shutterstock 143716975. Lo que se sugiere está en la columna de Observaciones.</t>
  </si>
  <si>
    <t>Imagen modificada de Shutterstock  73574407. Encerrar como se sugiere. La letra F cursiva.</t>
  </si>
  <si>
    <t>Imagen modificada de Shutterstock  143716975. Encerrar como se sugiere. La letra V en cursiva.</t>
  </si>
  <si>
    <t>Ilustración. Modificado de fotografía de shutterstock 184949252. Lo que se sugiere está en la columna de Observaciones.</t>
  </si>
  <si>
    <t>Imagen modificada de Shutterstock  184949252. Encerrar como se sugiere. La letra D en cursiva.</t>
  </si>
  <si>
    <t>Imagen modificada de Shutterstock  133218293. Encerrar como se sugiere. La letra S en cursiva.</t>
  </si>
  <si>
    <t>Ilustración. Modificado de fotografía de shutterstock 133218293. Lo que se sugiere está en la columna de Observaciones.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</si>
</sst>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2" fillId="0" borderId="5" xfId="0" applyFont="1" applyFill="1" applyBorder="1" applyAlignment="1">
      <alignment vertical="center"/>
    </xf>
    <xf numFmtId="0" fontId="23" fillId="0" borderId="5" xfId="0" applyFont="1" applyBorder="1" applyAlignment="1">
      <alignment vertical="center" wrapText="1"/>
    </xf>
    <xf numFmtId="0" fontId="6" fillId="0" borderId="36" xfId="0" applyFont="1" applyBorder="1" applyAlignment="1">
      <alignment vertical="center"/>
    </xf>
    <xf numFmtId="0" fontId="23" fillId="0" borderId="0" xfId="0" applyFont="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3" fillId="0" borderId="5" xfId="0" applyFont="1" applyBorder="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1574800</xdr:colOff>
      <xdr:row>9</xdr:row>
      <xdr:rowOff>609600</xdr:rowOff>
    </xdr:from>
    <xdr:to>
      <xdr:col>10</xdr:col>
      <xdr:colOff>3162300</xdr:colOff>
      <xdr:row>9</xdr:row>
      <xdr:rowOff>2209800</xdr:rowOff>
    </xdr:to>
    <xdr:pic>
      <xdr:nvPicPr>
        <xdr:cNvPr id="6" name="Imagen 5"/>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32400" y="2603500"/>
          <a:ext cx="1587500" cy="1600200"/>
        </a:xfrm>
        <a:prstGeom prst="rect">
          <a:avLst/>
        </a:prstGeom>
        <a:noFill/>
        <a:ln>
          <a:noFill/>
        </a:ln>
      </xdr:spPr>
    </xdr:pic>
    <xdr:clientData/>
  </xdr:twoCellAnchor>
  <xdr:twoCellAnchor editAs="oneCell">
    <xdr:from>
      <xdr:col>10</xdr:col>
      <xdr:colOff>1231900</xdr:colOff>
      <xdr:row>10</xdr:row>
      <xdr:rowOff>355600</xdr:rowOff>
    </xdr:from>
    <xdr:to>
      <xdr:col>10</xdr:col>
      <xdr:colOff>3005455</xdr:colOff>
      <xdr:row>10</xdr:row>
      <xdr:rowOff>2346325</xdr:rowOff>
    </xdr:to>
    <xdr:pic>
      <xdr:nvPicPr>
        <xdr:cNvPr id="10" name="Imagen 9"/>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89500" y="4889500"/>
          <a:ext cx="1773555" cy="1990725"/>
        </a:xfrm>
        <a:prstGeom prst="rect">
          <a:avLst/>
        </a:prstGeom>
        <a:noFill/>
        <a:ln>
          <a:noFill/>
        </a:ln>
      </xdr:spPr>
    </xdr:pic>
    <xdr:clientData/>
  </xdr:twoCellAnchor>
  <xdr:twoCellAnchor editAs="oneCell">
    <xdr:from>
      <xdr:col>10</xdr:col>
      <xdr:colOff>1079500</xdr:colOff>
      <xdr:row>11</xdr:row>
      <xdr:rowOff>342900</xdr:rowOff>
    </xdr:from>
    <xdr:to>
      <xdr:col>10</xdr:col>
      <xdr:colOff>3251200</xdr:colOff>
      <xdr:row>11</xdr:row>
      <xdr:rowOff>2488565</xdr:rowOff>
    </xdr:to>
    <xdr:pic>
      <xdr:nvPicPr>
        <xdr:cNvPr id="11" name="Imagen 10"/>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7100" y="7416800"/>
          <a:ext cx="2171700" cy="2145665"/>
        </a:xfrm>
        <a:prstGeom prst="rect">
          <a:avLst/>
        </a:prstGeom>
        <a:noFill/>
        <a:ln>
          <a:noFill/>
        </a:ln>
      </xdr:spPr>
    </xdr:pic>
    <xdr:clientData/>
  </xdr:twoCellAnchor>
  <xdr:twoCellAnchor editAs="oneCell">
    <xdr:from>
      <xdr:col>10</xdr:col>
      <xdr:colOff>1104900</xdr:colOff>
      <xdr:row>12</xdr:row>
      <xdr:rowOff>76200</xdr:rowOff>
    </xdr:from>
    <xdr:to>
      <xdr:col>10</xdr:col>
      <xdr:colOff>3157220</xdr:colOff>
      <xdr:row>12</xdr:row>
      <xdr:rowOff>2378075</xdr:rowOff>
    </xdr:to>
    <xdr:pic>
      <xdr:nvPicPr>
        <xdr:cNvPr id="12" name="Imagen 1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62500" y="9690100"/>
          <a:ext cx="2052320" cy="2301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140" workbookViewId="0">
      <selection activeCell="C7" sqref="C7"/>
    </sheetView>
  </sheetViews>
  <sheetFormatPr baseColWidth="10" defaultColWidth="10.875" defaultRowHeight="13.5" x14ac:dyDescent="0.25"/>
  <cols>
    <col min="1" max="1" width="7.875" style="56" customWidth="1"/>
    <col min="2" max="2" width="21" style="56" customWidth="1"/>
    <col min="3" max="3" width="21.25" style="56" customWidth="1"/>
    <col min="4" max="4" width="18.5" style="56" customWidth="1"/>
    <col min="5" max="5" width="13.125" style="56" customWidth="1"/>
    <col min="6" max="6" width="28.25" style="56" customWidth="1"/>
    <col min="7" max="7" width="20.5" style="56" customWidth="1"/>
    <col min="8" max="8" width="28.625" style="56" customWidth="1"/>
    <col min="9" max="9" width="20.5" style="56" customWidth="1"/>
    <col min="10" max="10" width="34.875" style="59" customWidth="1"/>
    <col min="11" max="11" width="56.5" style="59" customWidth="1"/>
    <col min="12" max="12" width="20.375" style="56" customWidth="1"/>
    <col min="13" max="13" width="14.5" style="56" customWidth="1"/>
    <col min="14" max="16384" width="10.875" style="56"/>
  </cols>
  <sheetData>
    <row r="1" spans="1:16" ht="16.5" thickBot="1" x14ac:dyDescent="0.3">
      <c r="A1" s="55"/>
      <c r="B1" s="55"/>
      <c r="C1" s="55"/>
      <c r="D1" s="55"/>
      <c r="F1" s="55"/>
      <c r="G1" s="55"/>
      <c r="H1" s="57"/>
      <c r="I1" s="57"/>
      <c r="J1" s="24"/>
      <c r="K1" s="24"/>
    </row>
    <row r="2" spans="1:16" ht="15.75" x14ac:dyDescent="0.25">
      <c r="A2" s="55"/>
      <c r="B2" s="58" t="s">
        <v>0</v>
      </c>
      <c r="C2" s="86" t="s">
        <v>22</v>
      </c>
      <c r="D2" s="87"/>
      <c r="F2" s="79" t="s">
        <v>1</v>
      </c>
      <c r="G2" s="80"/>
      <c r="H2" s="57"/>
      <c r="I2" s="57"/>
      <c r="J2" s="24"/>
    </row>
    <row r="3" spans="1:16" ht="15.75" x14ac:dyDescent="0.25">
      <c r="A3" s="55"/>
      <c r="B3" s="60" t="s">
        <v>9</v>
      </c>
      <c r="C3" s="88">
        <v>5</v>
      </c>
      <c r="D3" s="89"/>
      <c r="F3" s="81"/>
      <c r="G3" s="82"/>
      <c r="H3" s="57"/>
      <c r="I3" s="57"/>
      <c r="J3" s="24"/>
    </row>
    <row r="4" spans="1:16" ht="15.75" x14ac:dyDescent="0.25">
      <c r="A4" s="55"/>
      <c r="B4" s="60" t="s">
        <v>55</v>
      </c>
      <c r="C4" s="88" t="s">
        <v>147</v>
      </c>
      <c r="D4" s="89"/>
      <c r="E4" s="55"/>
      <c r="F4" s="61" t="s">
        <v>56</v>
      </c>
      <c r="G4" s="62" t="s">
        <v>57</v>
      </c>
      <c r="H4" s="57"/>
      <c r="I4" s="57"/>
      <c r="J4" s="24"/>
      <c r="K4" s="24"/>
    </row>
    <row r="5" spans="1:16" ht="16.5" thickBot="1" x14ac:dyDescent="0.3">
      <c r="A5" s="55"/>
      <c r="B5" s="63" t="s">
        <v>2</v>
      </c>
      <c r="C5" s="90" t="s">
        <v>150</v>
      </c>
      <c r="D5" s="91"/>
      <c r="E5" s="55"/>
      <c r="F5" s="64" t="str">
        <f>IF(G4="Recurso","Motor del recurso","")</f>
        <v>Motor del recurso</v>
      </c>
      <c r="G5" s="64" t="s">
        <v>70</v>
      </c>
      <c r="H5" s="57"/>
      <c r="I5" s="65"/>
      <c r="J5" s="24"/>
      <c r="K5" s="24"/>
    </row>
    <row r="6" spans="1:16" ht="16.5" thickBot="1" x14ac:dyDescent="0.3">
      <c r="A6" s="55"/>
      <c r="B6" s="55"/>
      <c r="C6" s="55"/>
      <c r="D6" s="55"/>
      <c r="E6" s="66"/>
      <c r="F6" s="55"/>
      <c r="G6" s="55"/>
      <c r="H6" s="57"/>
      <c r="I6" s="57"/>
      <c r="J6" s="24"/>
      <c r="K6" s="24"/>
    </row>
    <row r="7" spans="1:16" ht="15" customHeight="1" x14ac:dyDescent="0.25">
      <c r="A7" s="55"/>
      <c r="B7" s="17" t="s">
        <v>41</v>
      </c>
      <c r="C7" s="1" t="s">
        <v>151</v>
      </c>
      <c r="D7" s="67" t="s">
        <v>40</v>
      </c>
      <c r="F7" s="55"/>
      <c r="G7" s="55"/>
      <c r="H7" s="55"/>
      <c r="I7" s="55"/>
      <c r="J7" s="24"/>
      <c r="K7" s="24"/>
    </row>
    <row r="8" spans="1:16" s="72" customFormat="1" ht="16.5" thickBot="1" x14ac:dyDescent="0.3">
      <c r="A8" s="68"/>
      <c r="B8" s="68"/>
      <c r="C8" s="68"/>
      <c r="D8" s="69"/>
      <c r="E8" s="69"/>
      <c r="F8" s="83" t="s">
        <v>63</v>
      </c>
      <c r="G8" s="84"/>
      <c r="H8" s="84"/>
      <c r="I8" s="85"/>
      <c r="J8" s="70"/>
      <c r="K8" s="71"/>
      <c r="L8" s="56"/>
      <c r="M8" s="56"/>
      <c r="N8" s="56"/>
      <c r="O8" s="56"/>
      <c r="P8" s="56"/>
    </row>
    <row r="9" spans="1:16" ht="26.25" thickBot="1" x14ac:dyDescent="0.3">
      <c r="A9" s="15" t="s">
        <v>3</v>
      </c>
      <c r="B9" s="7" t="s">
        <v>10</v>
      </c>
      <c r="C9" s="6" t="s">
        <v>4</v>
      </c>
      <c r="D9" s="6" t="s">
        <v>5</v>
      </c>
      <c r="E9" s="6" t="s">
        <v>6</v>
      </c>
      <c r="F9" s="49" t="s">
        <v>62</v>
      </c>
      <c r="G9" s="49" t="s">
        <v>60</v>
      </c>
      <c r="H9" s="49" t="s">
        <v>61</v>
      </c>
      <c r="I9" s="49" t="s">
        <v>138</v>
      </c>
      <c r="J9" s="7" t="s">
        <v>7</v>
      </c>
      <c r="K9" s="8" t="s">
        <v>8</v>
      </c>
    </row>
    <row r="10" spans="1:16" s="71" customFormat="1" ht="200.1" customHeight="1" x14ac:dyDescent="0.25">
      <c r="A10" s="2" t="str">
        <f>IF(OR(B10&lt;&gt;"",J10&lt;&gt;""),"IMG01","")</f>
        <v>IMG01</v>
      </c>
      <c r="B10" s="9" t="s">
        <v>154</v>
      </c>
      <c r="C10" s="9" t="str">
        <f>IF(OR(B10&lt;&gt;"",J10&lt;&gt;""),IF($G$4="Recurso",CONCATENATE($G$4," ",$G$5),$G$4),"")</f>
        <v>Recurso M3A</v>
      </c>
      <c r="D10" s="3" t="s">
        <v>148</v>
      </c>
      <c r="E10" s="3" t="s">
        <v>146</v>
      </c>
      <c r="F10" s="3" t="str">
        <f>IF(OR(B10&lt;&gt;"",J10&lt;&gt;""),CONCATENATE($C$7,"_",$A10,IF($G$4="Cuaderno de Estudio","_small",CONCATENATE(IF(I10="","","n"),IF(LEFT($G$5,1)="F",".jpg",".png")))),"")</f>
        <v>MA_05_01_CO_REC60_IMG01n.png</v>
      </c>
      <c r="G10" s="3" t="str">
        <f>IF(F10&lt;&gt;"",IF($G$4="Recurso",IF(LEFT($G$5,1)="M",VLOOKUP($G$5,'Definición técnica de imagenes'!$A$3:$G$17,5,FALSE),IF($G$5="F1",'Definición técnica de imagenes'!$E$15,'Definición técnica de imagenes'!$F$13)),'Definición técnica de imagenes'!$E$16),"")</f>
        <v>110 x 110 px</v>
      </c>
      <c r="H10" s="3" t="str">
        <f>IF(I10&lt;&gt;"",IF(OR(B10&lt;&gt;"",J10&lt;&gt;""),CONCATENATE($C$7,"_",$A10,IF($G$4="Cuaderno de Estudio","_zoom",CONCATENATE("a",IF(LEFT($G$5,1)="F",".jpg",".png")))),""),"")</f>
        <v>MA_05_01_CO_REC60_IMG01a.png</v>
      </c>
      <c r="I10" s="3">
        <f>IF(OR(B10&lt;&gt;"",J10&lt;&gt;""),IF($G$4="Recurso",IF(LEFT($G$5,1)="M",VLOOKUP($G$5,'Definición técnica de imagenes'!$A$3:$G$17,6,FALSE),IF($G$5="F1","","")),'Definición técnica de imagenes'!$F$16),"")</f>
        <v>0</v>
      </c>
      <c r="J10" s="76" t="s">
        <v>156</v>
      </c>
      <c r="K10" s="4"/>
    </row>
    <row r="11" spans="1:16" s="71" customFormat="1" ht="200.1" customHeight="1" x14ac:dyDescent="0.25">
      <c r="A11" s="2" t="s">
        <v>149</v>
      </c>
      <c r="B11" s="78" t="s">
        <v>155</v>
      </c>
      <c r="C11" s="9" t="str">
        <f t="shared" ref="C11:C22" si="0">IF(OR(B11&lt;&gt;"",J11&lt;&gt;""),IF($G$4="Recurso",CONCATENATE($G$4," ",$G$5),$G$4),"")</f>
        <v>Recurso M3A</v>
      </c>
      <c r="D11" s="3" t="s">
        <v>148</v>
      </c>
      <c r="E11" s="3" t="s">
        <v>146</v>
      </c>
      <c r="F11" s="3" t="str">
        <f t="shared" ref="F11:F74" si="1">IF(OR(B11&lt;&gt;"",J11&lt;&gt;""),CONCATENATE($C$7,"_",$A11,IF($G$4="Cuaderno de Estudio","_small",CONCATENATE(IF(I11="","","n"),IF(LEFT($G$5,1)="F",".jpg",".png")))),"")</f>
        <v>MA_05_01_CO_REC60_IMG02n.png</v>
      </c>
      <c r="G11" s="3" t="str">
        <f>IF(F11&lt;&gt;"",IF($G$4="Recurso",IF(LEFT($G$5,1)="M",VLOOKUP($G$5,'Definición técnica de imagenes'!$A$3:$G$17,5,FALSE),IF($G$5="F1",'Definición técnica de imagenes'!$E$15,'Definición técnica de imagenes'!$F$13)),'Definición técnica de imagenes'!$E$16),"")</f>
        <v>110 x 110 px</v>
      </c>
      <c r="H11" s="3" t="str">
        <f t="shared" ref="H11:H74" si="2">IF(I11&lt;&gt;"",IF(OR(B11&lt;&gt;"",J11&lt;&gt;""),CONCATENATE($C$7,"_",$A11,IF($G$4="Cuaderno de Estudio","_zoom",CONCATENATE("a",IF(LEFT($G$5,1)="F",".jpg",".png")))),""),"")</f>
        <v>MA_05_01_CO_REC60_IMG02a.png</v>
      </c>
      <c r="I11" s="3">
        <f>IF(OR(B11&lt;&gt;"",J11&lt;&gt;""),IF($G$4="Recurso",IF(LEFT($G$5,1)="M",VLOOKUP($G$5,'Definición técnica de imagenes'!$A$3:$G$17,6,FALSE),IF($G$5="F1","","")),'Definición técnica de imagenes'!$F$16),"")</f>
        <v>0</v>
      </c>
      <c r="J11" s="76" t="s">
        <v>157</v>
      </c>
      <c r="K11" s="75"/>
    </row>
    <row r="12" spans="1:16" s="71" customFormat="1" ht="200.1" customHeight="1" x14ac:dyDescent="0.25">
      <c r="A12" s="2" t="s">
        <v>152</v>
      </c>
      <c r="B12" s="110" t="s">
        <v>158</v>
      </c>
      <c r="C12" s="9" t="str">
        <f t="shared" ref="C12:C13" si="3">IF(OR(B12&lt;&gt;"",J12&lt;&gt;""),IF($G$4="Recurso",CONCATENATE($G$4," ",$G$5),$G$4),"")</f>
        <v>Recurso M3A</v>
      </c>
      <c r="D12" s="3" t="s">
        <v>148</v>
      </c>
      <c r="E12" s="3" t="s">
        <v>146</v>
      </c>
      <c r="F12" s="3" t="str">
        <f t="shared" ref="F12:F13" si="4">IF(OR(B12&lt;&gt;"",J12&lt;&gt;""),CONCATENATE($C$7,"_",$A12,IF($G$4="Cuaderno de Estudio","_small",CONCATENATE(IF(I12="","","n"),IF(LEFT($G$5,1)="F",".jpg",".png")))),"")</f>
        <v>MA_05_01_CO_REC60_IMG03n.png</v>
      </c>
      <c r="G12" s="3" t="str">
        <f>IF(F12&lt;&gt;"",IF($G$4="Recurso",IF(LEFT($G$5,1)="M",VLOOKUP($G$5,'Definición técnica de imagenes'!$A$3:$G$17,5,FALSE),IF($G$5="F1",'Definición técnica de imagenes'!$E$15,'Definición técnica de imagenes'!$F$13)),'Definición técnica de imagenes'!$E$16),"")</f>
        <v>110 x 110 px</v>
      </c>
      <c r="H12" s="3" t="str">
        <f t="shared" ref="H12:H13" si="5">IF(I12&lt;&gt;"",IF(OR(B12&lt;&gt;"",J12&lt;&gt;""),CONCATENATE($C$7,"_",$A12,IF($G$4="Cuaderno de Estudio","_zoom",CONCATENATE("a",IF(LEFT($G$5,1)="F",".jpg",".png")))),""),"")</f>
        <v>MA_05_01_CO_REC60_IMG03a.png</v>
      </c>
      <c r="I12" s="3">
        <f>IF(OR(B12&lt;&gt;"",J12&lt;&gt;""),IF($G$4="Recurso",IF(LEFT($G$5,1)="M",VLOOKUP($G$5,'Definición técnica de imagenes'!$A$3:$G$17,6,FALSE),IF($G$5="F1","","")),'Definición técnica de imagenes'!$F$16),"")</f>
        <v>0</v>
      </c>
      <c r="J12" s="76" t="s">
        <v>159</v>
      </c>
      <c r="K12" s="77"/>
    </row>
    <row r="13" spans="1:16" s="71" customFormat="1" ht="200.1" customHeight="1" x14ac:dyDescent="0.25">
      <c r="A13" s="2" t="s">
        <v>153</v>
      </c>
      <c r="B13" s="78" t="s">
        <v>161</v>
      </c>
      <c r="C13" s="9" t="str">
        <f t="shared" si="3"/>
        <v>Recurso M3A</v>
      </c>
      <c r="D13" s="3" t="s">
        <v>148</v>
      </c>
      <c r="E13" s="3" t="s">
        <v>146</v>
      </c>
      <c r="F13" s="3" t="str">
        <f t="shared" si="4"/>
        <v>MA_05_01_CO_REC60_IMG04n.png</v>
      </c>
      <c r="G13" s="3" t="str">
        <f>IF(F13&lt;&gt;"",IF($G$4="Recurso",IF(LEFT($G$5,1)="M",VLOOKUP($G$5,'Definición técnica de imagenes'!$A$3:$G$17,5,FALSE),IF($G$5="F1",'Definición técnica de imagenes'!$E$15,'Definición técnica de imagenes'!$F$13)),'Definición técnica de imagenes'!$E$16),"")</f>
        <v>110 x 110 px</v>
      </c>
      <c r="H13" s="3" t="str">
        <f t="shared" si="5"/>
        <v>MA_05_01_CO_REC60_IMG04a.png</v>
      </c>
      <c r="I13" s="3">
        <f>IF(OR(B13&lt;&gt;"",J13&lt;&gt;""),IF($G$4="Recurso",IF(LEFT($G$5,1)="M",VLOOKUP($G$5,'Definición técnica de imagenes'!$A$3:$G$17,6,FALSE),IF($G$5="F1","","")),'Definición técnica de imagenes'!$F$16),"")</f>
        <v>0</v>
      </c>
      <c r="J13" s="76" t="s">
        <v>160</v>
      </c>
      <c r="K13" s="4"/>
    </row>
    <row r="14" spans="1:16" s="71" customFormat="1" ht="60.6" customHeight="1" x14ac:dyDescent="0.25">
      <c r="A14" s="2"/>
      <c r="B14" s="9"/>
      <c r="C14" s="9"/>
      <c r="D14" s="52"/>
      <c r="E14" s="52"/>
      <c r="F14" s="3"/>
      <c r="G14" s="3"/>
      <c r="H14" s="3"/>
      <c r="I14" s="3"/>
      <c r="J14" s="51"/>
      <c r="K14" s="4"/>
    </row>
    <row r="15" spans="1:16" s="71" customFormat="1" ht="60.6" customHeight="1" x14ac:dyDescent="0.25">
      <c r="A15" s="53"/>
      <c r="B15" s="9"/>
      <c r="C15" s="9"/>
      <c r="D15" s="52"/>
      <c r="E15" s="52"/>
      <c r="F15" s="3"/>
      <c r="G15" s="3"/>
      <c r="H15" s="3"/>
      <c r="I15" s="3"/>
      <c r="J15" s="51"/>
      <c r="K15" s="13"/>
    </row>
    <row r="16" spans="1:16" s="71" customFormat="1" ht="53.25" customHeight="1" x14ac:dyDescent="0.25">
      <c r="A16" s="2"/>
      <c r="B16" s="10"/>
      <c r="C16" s="9"/>
      <c r="D16" s="52"/>
      <c r="E16" s="52"/>
      <c r="F16" s="3"/>
      <c r="G16" s="3"/>
      <c r="H16" s="3"/>
      <c r="I16" s="3"/>
      <c r="J16" s="13"/>
      <c r="K16" s="73"/>
    </row>
    <row r="17" spans="1:11" s="71" customFormat="1" ht="160.5" customHeight="1" x14ac:dyDescent="0.25">
      <c r="A17" s="53"/>
      <c r="B17" s="9"/>
      <c r="C17" s="9"/>
      <c r="D17" s="52"/>
      <c r="E17" s="52"/>
      <c r="F17" s="3"/>
      <c r="G17" s="3"/>
      <c r="H17" s="3"/>
      <c r="I17" s="3"/>
      <c r="J17" s="54"/>
      <c r="K17" s="13"/>
    </row>
    <row r="18" spans="1:11" s="71" customFormat="1" ht="192.75" customHeight="1" x14ac:dyDescent="0.25">
      <c r="A18" s="53"/>
      <c r="B18" s="9"/>
      <c r="C18" s="9"/>
      <c r="D18" s="52"/>
      <c r="E18" s="52"/>
      <c r="F18" s="3"/>
      <c r="G18" s="3"/>
      <c r="H18" s="3"/>
      <c r="I18" s="3"/>
      <c r="J18" s="54"/>
      <c r="K18" s="13"/>
    </row>
    <row r="19" spans="1:11" s="71" customFormat="1" ht="27" customHeight="1" x14ac:dyDescent="0.25">
      <c r="A19" s="2"/>
      <c r="B19" s="14"/>
      <c r="C19" s="9"/>
      <c r="D19" s="3"/>
      <c r="E19" s="3"/>
      <c r="F19" s="3"/>
      <c r="G19" s="3"/>
      <c r="H19" s="3"/>
      <c r="I19" s="3"/>
      <c r="J19" s="13"/>
      <c r="K19" s="73"/>
    </row>
    <row r="20" spans="1:11" s="71" customFormat="1" x14ac:dyDescent="0.25">
      <c r="A20" s="2" t="str">
        <f t="shared" ref="A20:A30" si="6">IF(OR(B20&lt;&gt;"",J20&lt;&gt;""),CONCATENATE(LEFT(A19,3),IF(MID(A19,4,2)+1&lt;10,CONCATENATE("0",MID(A19,4,2)+1))),"")</f>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si="2"/>
        <v/>
      </c>
      <c r="I20" s="3" t="str">
        <f>IF(OR(B20&lt;&gt;"",J20&lt;&gt;""),IF($G$4="Recurso",IF(LEFT($G$5,1)="M",VLOOKUP($G$5,'Definición técnica de imagenes'!$A$3:$G$17,6,FALSE),IF($G$5="F1","","")),'Definición técnica de imagenes'!$F$16),"")</f>
        <v/>
      </c>
      <c r="J20" s="4"/>
      <c r="K20" s="13"/>
    </row>
    <row r="21" spans="1:11" s="71" customFormat="1" x14ac:dyDescent="0.25">
      <c r="A21" s="2" t="str">
        <f t="shared" si="6"/>
        <v/>
      </c>
      <c r="B21" s="74"/>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2"/>
        <v/>
      </c>
      <c r="I21" s="3" t="str">
        <f>IF(OR(B21&lt;&gt;"",J21&lt;&gt;""),IF($G$4="Recurso",IF(LEFT($G$5,1)="M",VLOOKUP($G$5,'Definición técnica de imagenes'!$A$3:$G$17,6,FALSE),IF($G$5="F1","","")),'Definición técnica de imagenes'!$F$16),"")</f>
        <v/>
      </c>
      <c r="J21" s="13"/>
      <c r="K21" s="13"/>
    </row>
    <row r="22" spans="1:11" s="71" customFormat="1" x14ac:dyDescent="0.25">
      <c r="A22" s="2" t="str">
        <f t="shared" si="6"/>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2"/>
        <v/>
      </c>
      <c r="I22" s="3" t="str">
        <f>IF(OR(B22&lt;&gt;"",J22&lt;&gt;""),IF($G$4="Recurso",IF(LEFT($G$5,1)="M",VLOOKUP($G$5,'Definición técnica de imagenes'!$A$3:$G$17,6,FALSE),IF($G$5="F1","","")),'Definición técnica de imagenes'!$F$16),"")</f>
        <v/>
      </c>
      <c r="J22" s="3"/>
      <c r="K22" s="4"/>
    </row>
    <row r="23" spans="1:11" s="71" customFormat="1" x14ac:dyDescent="0.25">
      <c r="A23" s="2" t="str">
        <f t="shared" si="6"/>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2"/>
        <v/>
      </c>
      <c r="I23" s="3" t="str">
        <f>IF(OR(B23&lt;&gt;"",J23&lt;&gt;""),IF($G$4="Recurso",IF(LEFT($G$5,1)="M",VLOOKUP($G$5,'Definición técnica de imagenes'!$A$3:$G$17,6,FALSE),IF($G$5="F1","","")),'Definición técnica de imagenes'!$F$16),"")</f>
        <v/>
      </c>
      <c r="J23" s="4"/>
      <c r="K23" s="4"/>
    </row>
    <row r="24" spans="1:11" s="71" customFormat="1" x14ac:dyDescent="0.25">
      <c r="A24" s="2" t="str">
        <f t="shared" si="6"/>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2"/>
        <v/>
      </c>
      <c r="I24" s="3" t="str">
        <f>IF(OR(B24&lt;&gt;"",J24&lt;&gt;""),IF($G$4="Recurso",IF(LEFT($G$5,1)="M",VLOOKUP($G$5,'Definición técnica de imagenes'!$A$3:$G$17,6,FALSE),IF($G$5="F1","","")),'Definición técnica de imagenes'!$F$16),"")</f>
        <v/>
      </c>
      <c r="J24" s="3"/>
      <c r="K24" s="3"/>
    </row>
    <row r="25" spans="1:11" s="71" customFormat="1" x14ac:dyDescent="0.25">
      <c r="A25" s="2" t="str">
        <f t="shared" si="6"/>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2"/>
        <v/>
      </c>
      <c r="I25" s="3" t="str">
        <f>IF(OR(B25&lt;&gt;"",J25&lt;&gt;""),IF($G$4="Recurso",IF(LEFT($G$5,1)="M",VLOOKUP($G$5,'Definición técnica de imagenes'!$A$3:$G$17,6,FALSE),IF($G$5="F1","","")),'Definición técnica de imagenes'!$F$16),"")</f>
        <v/>
      </c>
      <c r="J25" s="3"/>
      <c r="K25" s="4"/>
    </row>
    <row r="26" spans="1:11" s="71" customFormat="1" x14ac:dyDescent="0.25">
      <c r="A26" s="2" t="str">
        <f t="shared" si="6"/>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2"/>
        <v/>
      </c>
      <c r="I26" s="3" t="str">
        <f>IF(OR(B26&lt;&gt;"",J26&lt;&gt;""),IF($G$4="Recurso",IF(LEFT($G$5,1)="M",VLOOKUP($G$5,'Definición técnica de imagenes'!$A$3:$G$17,6,FALSE),IF($G$5="F1","","")),'Definición técnica de imagenes'!$F$16),"")</f>
        <v/>
      </c>
      <c r="J26" s="3"/>
      <c r="K26" s="4"/>
    </row>
    <row r="27" spans="1:11" s="71" customFormat="1" x14ac:dyDescent="0.25">
      <c r="A27" s="2" t="str">
        <f t="shared" si="6"/>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71" customFormat="1" x14ac:dyDescent="0.25">
      <c r="A28" s="2" t="str">
        <f t="shared" si="6"/>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71" customFormat="1" x14ac:dyDescent="0.25">
      <c r="A29" s="2" t="str">
        <f t="shared" si="6"/>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71" customFormat="1" x14ac:dyDescent="0.25">
      <c r="A30" s="2" t="str">
        <f t="shared" si="6"/>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71" customFormat="1" x14ac:dyDescent="0.25">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71" customFormat="1" x14ac:dyDescent="0.25">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71" customFormat="1" x14ac:dyDescent="0.25">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71" customFormat="1" x14ac:dyDescent="0.25">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71" customFormat="1" x14ac:dyDescent="0.25">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71" customFormat="1" x14ac:dyDescent="0.25">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71" customFormat="1" x14ac:dyDescent="0.25">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71" customFormat="1" x14ac:dyDescent="0.25">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71" customFormat="1" x14ac:dyDescent="0.25">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71" customFormat="1" x14ac:dyDescent="0.25">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71" customFormat="1" x14ac:dyDescent="0.25">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71" customFormat="1" x14ac:dyDescent="0.25">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71" customFormat="1" x14ac:dyDescent="0.25">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71" customFormat="1" x14ac:dyDescent="0.25">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71" customFormat="1" x14ac:dyDescent="0.25">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71" customFormat="1" x14ac:dyDescent="0.25">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71" customFormat="1" x14ac:dyDescent="0.25">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71" customFormat="1" x14ac:dyDescent="0.25">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71" customFormat="1" x14ac:dyDescent="0.25">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71" customFormat="1" x14ac:dyDescent="0.25">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71" customFormat="1" x14ac:dyDescent="0.25">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71" customFormat="1" x14ac:dyDescent="0.25">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71" customFormat="1" x14ac:dyDescent="0.25">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71" customFormat="1" x14ac:dyDescent="0.25">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71" customFormat="1" x14ac:dyDescent="0.25">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71" customFormat="1" x14ac:dyDescent="0.25">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71" customFormat="1" x14ac:dyDescent="0.25">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71" customFormat="1" x14ac:dyDescent="0.25">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71" customFormat="1" x14ac:dyDescent="0.25">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71" customFormat="1" x14ac:dyDescent="0.25">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71" customFormat="1" x14ac:dyDescent="0.25">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71" customFormat="1" x14ac:dyDescent="0.25">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71" customFormat="1" x14ac:dyDescent="0.25">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71" customFormat="1" x14ac:dyDescent="0.25">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71" customFormat="1" x14ac:dyDescent="0.25">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71" customFormat="1" x14ac:dyDescent="0.25">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71" customFormat="1" x14ac:dyDescent="0.25">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71" customFormat="1" x14ac:dyDescent="0.25">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71" customFormat="1" x14ac:dyDescent="0.25">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71" customFormat="1" x14ac:dyDescent="0.25">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71" customFormat="1" x14ac:dyDescent="0.25">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71" customFormat="1" x14ac:dyDescent="0.25">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71" customFormat="1" x14ac:dyDescent="0.25">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71" customFormat="1" x14ac:dyDescent="0.25">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71" customFormat="1" x14ac:dyDescent="0.25">
      <c r="A75" s="2"/>
      <c r="B75" s="2"/>
      <c r="C75" s="2"/>
      <c r="D75" s="3"/>
      <c r="E75" s="3"/>
      <c r="F75" s="3" t="str">
        <f t="shared" ref="F75:F108" si="7">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8">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x14ac:dyDescent="0.25">
      <c r="A76" s="2"/>
      <c r="B76" s="2"/>
      <c r="C76" s="2"/>
      <c r="D76" s="3"/>
      <c r="E76" s="3"/>
      <c r="F76" s="3" t="str">
        <f t="shared" si="7"/>
        <v/>
      </c>
      <c r="G76" s="3" t="str">
        <f>IF(F76&lt;&gt;"",IF($G$4="Recurso",IF(LEFT($G$5,1)="M",VLOOKUP($G$5,'Definición técnica de imagenes'!$A$3:$G$17,5,FALSE),IF($G$5="F1",'Definición técnica de imagenes'!$E$15,'Definición técnica de imagenes'!$F$13)),'Definición técnica de imagenes'!$E$16),"")</f>
        <v/>
      </c>
      <c r="H76" s="3" t="str">
        <f t="shared" si="8"/>
        <v/>
      </c>
      <c r="I76" s="3" t="str">
        <f>IF(OR(B76&lt;&gt;"",J76&lt;&gt;""),IF($G$4="Recurso",IF(LEFT($G$5,1)="M",VLOOKUP($G$5,'Definición técnica de imagenes'!$A$3:$G$17,6,FALSE),IF($G$5="F1","","")),'Definición técnica de imagenes'!$F$16),"")</f>
        <v/>
      </c>
      <c r="J76" s="3"/>
      <c r="K76" s="3"/>
    </row>
    <row r="77" spans="1:11" s="71" customFormat="1" x14ac:dyDescent="0.25">
      <c r="A77" s="2"/>
      <c r="B77" s="2"/>
      <c r="C77" s="2"/>
      <c r="D77" s="3"/>
      <c r="E77" s="3"/>
      <c r="F77" s="3" t="str">
        <f t="shared" si="7"/>
        <v/>
      </c>
      <c r="G77" s="3" t="str">
        <f>IF(F77&lt;&gt;"",IF($G$4="Recurso",IF(LEFT($G$5,1)="M",VLOOKUP($G$5,'Definición técnica de imagenes'!$A$3:$G$17,5,FALSE),IF($G$5="F1",'Definición técnica de imagenes'!$E$15,'Definición técnica de imagenes'!$F$13)),'Definición técnica de imagenes'!$E$16),"")</f>
        <v/>
      </c>
      <c r="H77" s="3" t="str">
        <f t="shared" si="8"/>
        <v/>
      </c>
      <c r="I77" s="3" t="str">
        <f>IF(OR(B77&lt;&gt;"",J77&lt;&gt;""),IF($G$4="Recurso",IF(LEFT($G$5,1)="M",VLOOKUP($G$5,'Definición técnica de imagenes'!$A$3:$G$17,6,FALSE),IF($G$5="F1","","")),'Definición técnica de imagenes'!$F$16),"")</f>
        <v/>
      </c>
      <c r="J77" s="3"/>
      <c r="K77" s="3"/>
    </row>
    <row r="78" spans="1:11" s="71" customFormat="1" x14ac:dyDescent="0.25">
      <c r="A78" s="2"/>
      <c r="B78" s="2"/>
      <c r="C78" s="2"/>
      <c r="D78" s="3"/>
      <c r="E78" s="3"/>
      <c r="F78" s="3" t="str">
        <f t="shared" si="7"/>
        <v/>
      </c>
      <c r="G78" s="3" t="str">
        <f>IF(F78&lt;&gt;"",IF($G$4="Recurso",IF(LEFT($G$5,1)="M",VLOOKUP($G$5,'Definición técnica de imagenes'!$A$3:$G$17,5,FALSE),IF($G$5="F1",'Definición técnica de imagenes'!$E$15,'Definición técnica de imagenes'!$F$13)),'Definición técnica de imagenes'!$E$16),"")</f>
        <v/>
      </c>
      <c r="H78" s="3" t="str">
        <f t="shared" si="8"/>
        <v/>
      </c>
      <c r="I78" s="3" t="str">
        <f>IF(OR(B78&lt;&gt;"",J78&lt;&gt;""),IF($G$4="Recurso",IF(LEFT($G$5,1)="M",VLOOKUP($G$5,'Definición técnica de imagenes'!$A$3:$G$17,6,FALSE),IF($G$5="F1","","")),'Definición técnica de imagenes'!$F$16),"")</f>
        <v/>
      </c>
      <c r="J78" s="3"/>
      <c r="K78" s="3"/>
    </row>
    <row r="79" spans="1:11" s="71" customFormat="1" x14ac:dyDescent="0.25">
      <c r="A79" s="2"/>
      <c r="B79" s="2"/>
      <c r="C79" s="2"/>
      <c r="D79" s="3"/>
      <c r="E79" s="3"/>
      <c r="F79" s="3" t="str">
        <f t="shared" si="7"/>
        <v/>
      </c>
      <c r="G79" s="3" t="str">
        <f>IF(F79&lt;&gt;"",IF($G$4="Recurso",IF(LEFT($G$5,1)="M",VLOOKUP($G$5,'Definición técnica de imagenes'!$A$3:$G$17,5,FALSE),IF($G$5="F1",'Definición técnica de imagenes'!$E$15,'Definición técnica de imagenes'!$F$13)),'Definición técnica de imagenes'!$E$16),"")</f>
        <v/>
      </c>
      <c r="H79" s="3" t="str">
        <f t="shared" si="8"/>
        <v/>
      </c>
      <c r="I79" s="3" t="str">
        <f>IF(OR(B79&lt;&gt;"",J79&lt;&gt;""),IF($G$4="Recurso",IF(LEFT($G$5,1)="M",VLOOKUP($G$5,'Definición técnica de imagenes'!$A$3:$G$17,6,FALSE),IF($G$5="F1","","")),'Definición técnica de imagenes'!$F$16),"")</f>
        <v/>
      </c>
      <c r="J79" s="3"/>
      <c r="K79" s="3"/>
    </row>
    <row r="80" spans="1:11" s="71" customFormat="1" x14ac:dyDescent="0.25">
      <c r="A80" s="2"/>
      <c r="B80" s="2"/>
      <c r="C80" s="2"/>
      <c r="D80" s="3"/>
      <c r="E80" s="3"/>
      <c r="F80" s="3" t="str">
        <f t="shared" si="7"/>
        <v/>
      </c>
      <c r="G80" s="3" t="str">
        <f>IF(F80&lt;&gt;"",IF($G$4="Recurso",IF(LEFT($G$5,1)="M",VLOOKUP($G$5,'Definición técnica de imagenes'!$A$3:$G$17,5,FALSE),IF($G$5="F1",'Definición técnica de imagenes'!$E$15,'Definición técnica de imagenes'!$F$13)),'Definición técnica de imagenes'!$E$16),"")</f>
        <v/>
      </c>
      <c r="H80" s="3" t="str">
        <f t="shared" si="8"/>
        <v/>
      </c>
      <c r="I80" s="3" t="str">
        <f>IF(OR(B80&lt;&gt;"",J80&lt;&gt;""),IF($G$4="Recurso",IF(LEFT($G$5,1)="M",VLOOKUP($G$5,'Definición técnica de imagenes'!$A$3:$G$17,6,FALSE),IF($G$5="F1","","")),'Definición técnica de imagenes'!$F$16),"")</f>
        <v/>
      </c>
      <c r="J80" s="3"/>
      <c r="K80" s="3"/>
    </row>
    <row r="81" spans="1:11" s="71" customFormat="1" x14ac:dyDescent="0.25">
      <c r="A81" s="2"/>
      <c r="B81" s="2"/>
      <c r="C81" s="2"/>
      <c r="D81" s="3"/>
      <c r="E81" s="3"/>
      <c r="F81" s="3" t="str">
        <f t="shared" si="7"/>
        <v/>
      </c>
      <c r="G81" s="3" t="str">
        <f>IF(F81&lt;&gt;"",IF($G$4="Recurso",IF(LEFT($G$5,1)="M",VLOOKUP($G$5,'Definición técnica de imagenes'!$A$3:$G$17,5,FALSE),IF($G$5="F1",'Definición técnica de imagenes'!$E$15,'Definición técnica de imagenes'!$F$13)),'Definición técnica de imagenes'!$E$16),"")</f>
        <v/>
      </c>
      <c r="H81" s="3" t="str">
        <f t="shared" si="8"/>
        <v/>
      </c>
      <c r="I81" s="3" t="str">
        <f>IF(OR(B81&lt;&gt;"",J81&lt;&gt;""),IF($G$4="Recurso",IF(LEFT($G$5,1)="M",VLOOKUP($G$5,'Definición técnica de imagenes'!$A$3:$G$17,6,FALSE),IF($G$5="F1","","")),'Definición técnica de imagenes'!$F$16),"")</f>
        <v/>
      </c>
      <c r="J81" s="3"/>
      <c r="K81" s="3"/>
    </row>
    <row r="82" spans="1:11" s="71" customFormat="1" x14ac:dyDescent="0.25">
      <c r="A82" s="2"/>
      <c r="B82" s="2"/>
      <c r="C82" s="2"/>
      <c r="D82" s="3"/>
      <c r="E82" s="3"/>
      <c r="F82" s="3" t="str">
        <f t="shared" si="7"/>
        <v/>
      </c>
      <c r="G82" s="3" t="str">
        <f>IF(F82&lt;&gt;"",IF($G$4="Recurso",IF(LEFT($G$5,1)="M",VLOOKUP($G$5,'Definición técnica de imagenes'!$A$3:$G$17,5,FALSE),IF($G$5="F1",'Definición técnica de imagenes'!$E$15,'Definición técnica de imagenes'!$F$13)),'Definición técnica de imagenes'!$E$16),"")</f>
        <v/>
      </c>
      <c r="H82" s="3" t="str">
        <f t="shared" si="8"/>
        <v/>
      </c>
      <c r="I82" s="3" t="str">
        <f>IF(OR(B82&lt;&gt;"",J82&lt;&gt;""),IF($G$4="Recurso",IF(LEFT($G$5,1)="M",VLOOKUP($G$5,'Definición técnica de imagenes'!$A$3:$G$17,6,FALSE),IF($G$5="F1","","")),'Definición técnica de imagenes'!$F$16),"")</f>
        <v/>
      </c>
      <c r="J82" s="3"/>
      <c r="K82" s="3"/>
    </row>
    <row r="83" spans="1:11" s="71" customFormat="1" x14ac:dyDescent="0.25">
      <c r="A83" s="2"/>
      <c r="B83" s="2"/>
      <c r="C83" s="2"/>
      <c r="D83" s="3"/>
      <c r="E83" s="3"/>
      <c r="F83" s="3" t="str">
        <f t="shared" si="7"/>
        <v/>
      </c>
      <c r="G83" s="3" t="str">
        <f>IF(F83&lt;&gt;"",IF($G$4="Recurso",IF(LEFT($G$5,1)="M",VLOOKUP($G$5,'Definición técnica de imagenes'!$A$3:$G$17,5,FALSE),IF($G$5="F1",'Definición técnica de imagenes'!$E$15,'Definición técnica de imagenes'!$F$13)),'Definición técnica de imagenes'!$E$16),"")</f>
        <v/>
      </c>
      <c r="H83" s="3" t="str">
        <f t="shared" si="8"/>
        <v/>
      </c>
      <c r="I83" s="3" t="str">
        <f>IF(OR(B83&lt;&gt;"",J83&lt;&gt;""),IF($G$4="Recurso",IF(LEFT($G$5,1)="M",VLOOKUP($G$5,'Definición técnica de imagenes'!$A$3:$G$17,6,FALSE),IF($G$5="F1","","")),'Definición técnica de imagenes'!$F$16),"")</f>
        <v/>
      </c>
      <c r="J83" s="3"/>
      <c r="K83" s="3"/>
    </row>
    <row r="84" spans="1:11" s="71" customFormat="1" x14ac:dyDescent="0.25">
      <c r="A84" s="2"/>
      <c r="B84" s="2"/>
      <c r="C84" s="2"/>
      <c r="D84" s="3"/>
      <c r="E84" s="3"/>
      <c r="F84" s="3" t="str">
        <f t="shared" si="7"/>
        <v/>
      </c>
      <c r="G84" s="3" t="str">
        <f>IF(F84&lt;&gt;"",IF($G$4="Recurso",IF(LEFT($G$5,1)="M",VLOOKUP($G$5,'Definición técnica de imagenes'!$A$3:$G$17,5,FALSE),IF($G$5="F1",'Definición técnica de imagenes'!$E$15,'Definición técnica de imagenes'!$F$13)),'Definición técnica de imagenes'!$E$16),"")</f>
        <v/>
      </c>
      <c r="H84" s="3" t="str">
        <f t="shared" si="8"/>
        <v/>
      </c>
      <c r="I84" s="3" t="str">
        <f>IF(OR(B84&lt;&gt;"",J84&lt;&gt;""),IF($G$4="Recurso",IF(LEFT($G$5,1)="M",VLOOKUP($G$5,'Definición técnica de imagenes'!$A$3:$G$17,6,FALSE),IF($G$5="F1","","")),'Definición técnica de imagenes'!$F$16),"")</f>
        <v/>
      </c>
      <c r="J84" s="3"/>
      <c r="K84" s="3"/>
    </row>
    <row r="85" spans="1:11" s="71" customFormat="1" x14ac:dyDescent="0.25">
      <c r="A85" s="2"/>
      <c r="B85" s="2"/>
      <c r="C85" s="2"/>
      <c r="D85" s="3"/>
      <c r="E85" s="3"/>
      <c r="F85" s="3" t="str">
        <f t="shared" si="7"/>
        <v/>
      </c>
      <c r="G85" s="3" t="str">
        <f>IF(F85&lt;&gt;"",IF($G$4="Recurso",IF(LEFT($G$5,1)="M",VLOOKUP($G$5,'Definición técnica de imagenes'!$A$3:$G$17,5,FALSE),IF($G$5="F1",'Definición técnica de imagenes'!$E$15,'Definición técnica de imagenes'!$F$13)),'Definición técnica de imagenes'!$E$16),"")</f>
        <v/>
      </c>
      <c r="H85" s="3" t="str">
        <f t="shared" si="8"/>
        <v/>
      </c>
      <c r="I85" s="3" t="str">
        <f>IF(OR(B85&lt;&gt;"",J85&lt;&gt;""),IF($G$4="Recurso",IF(LEFT($G$5,1)="M",VLOOKUP($G$5,'Definición técnica de imagenes'!$A$3:$G$17,6,FALSE),IF($G$5="F1","","")),'Definición técnica de imagenes'!$F$16),"")</f>
        <v/>
      </c>
      <c r="J85" s="3"/>
      <c r="K85" s="3"/>
    </row>
    <row r="86" spans="1:11" s="71" customFormat="1" x14ac:dyDescent="0.25">
      <c r="A86" s="2"/>
      <c r="B86" s="2"/>
      <c r="C86" s="2"/>
      <c r="D86" s="3"/>
      <c r="E86" s="3"/>
      <c r="F86" s="3" t="str">
        <f t="shared" si="7"/>
        <v/>
      </c>
      <c r="G86" s="3" t="str">
        <f>IF(F86&lt;&gt;"",IF($G$4="Recurso",IF(LEFT($G$5,1)="M",VLOOKUP($G$5,'Definición técnica de imagenes'!$A$3:$G$17,5,FALSE),IF($G$5="F1",'Definición técnica de imagenes'!$E$15,'Definición técnica de imagenes'!$F$13)),'Definición técnica de imagenes'!$E$16),"")</f>
        <v/>
      </c>
      <c r="H86" s="3" t="str">
        <f t="shared" si="8"/>
        <v/>
      </c>
      <c r="I86" s="3" t="str">
        <f>IF(OR(B86&lt;&gt;"",J86&lt;&gt;""),IF($G$4="Recurso",IF(LEFT($G$5,1)="M",VLOOKUP($G$5,'Definición técnica de imagenes'!$A$3:$G$17,6,FALSE),IF($G$5="F1","","")),'Definición técnica de imagenes'!$F$16),"")</f>
        <v/>
      </c>
      <c r="J86" s="3"/>
      <c r="K86" s="3"/>
    </row>
    <row r="87" spans="1:11" s="71" customFormat="1" x14ac:dyDescent="0.25">
      <c r="A87" s="2"/>
      <c r="B87" s="2"/>
      <c r="C87" s="2"/>
      <c r="D87" s="3"/>
      <c r="E87" s="3"/>
      <c r="F87" s="3" t="str">
        <f t="shared" si="7"/>
        <v/>
      </c>
      <c r="G87" s="3" t="str">
        <f>IF(F87&lt;&gt;"",IF($G$4="Recurso",IF(LEFT($G$5,1)="M",VLOOKUP($G$5,'Definición técnica de imagenes'!$A$3:$G$17,5,FALSE),IF($G$5="F1",'Definición técnica de imagenes'!$E$15,'Definición técnica de imagenes'!$F$13)),'Definición técnica de imagenes'!$E$16),"")</f>
        <v/>
      </c>
      <c r="H87" s="3" t="str">
        <f t="shared" si="8"/>
        <v/>
      </c>
      <c r="I87" s="3" t="str">
        <f>IF(OR(B87&lt;&gt;"",J87&lt;&gt;""),IF($G$4="Recurso",IF(LEFT($G$5,1)="M",VLOOKUP($G$5,'Definición técnica de imagenes'!$A$3:$G$17,6,FALSE),IF($G$5="F1","","")),'Definición técnica de imagenes'!$F$16),"")</f>
        <v/>
      </c>
      <c r="J87" s="3"/>
      <c r="K87" s="3"/>
    </row>
    <row r="88" spans="1:11" s="71" customFormat="1" x14ac:dyDescent="0.25">
      <c r="A88" s="2"/>
      <c r="B88" s="2"/>
      <c r="C88" s="2"/>
      <c r="D88" s="3"/>
      <c r="E88" s="3"/>
      <c r="F88" s="3" t="str">
        <f t="shared" si="7"/>
        <v/>
      </c>
      <c r="G88" s="3" t="str">
        <f>IF(F88&lt;&gt;"",IF($G$4="Recurso",IF(LEFT($G$5,1)="M",VLOOKUP($G$5,'Definición técnica de imagenes'!$A$3:$G$17,5,FALSE),IF($G$5="F1",'Definición técnica de imagenes'!$E$15,'Definición técnica de imagenes'!$F$13)),'Definición técnica de imagenes'!$E$16),"")</f>
        <v/>
      </c>
      <c r="H88" s="3" t="str">
        <f t="shared" si="8"/>
        <v/>
      </c>
      <c r="I88" s="3" t="str">
        <f>IF(OR(B88&lt;&gt;"",J88&lt;&gt;""),IF($G$4="Recurso",IF(LEFT($G$5,1)="M",VLOOKUP($G$5,'Definición técnica de imagenes'!$A$3:$G$17,6,FALSE),IF($G$5="F1","","")),'Definición técnica de imagenes'!$F$16),"")</f>
        <v/>
      </c>
      <c r="J88" s="3"/>
      <c r="K88" s="3"/>
    </row>
    <row r="89" spans="1:11" s="71" customFormat="1" x14ac:dyDescent="0.25">
      <c r="A89" s="2"/>
      <c r="B89" s="2"/>
      <c r="C89" s="2"/>
      <c r="D89" s="3"/>
      <c r="E89" s="3"/>
      <c r="F89" s="3" t="str">
        <f t="shared" si="7"/>
        <v/>
      </c>
      <c r="G89" s="3" t="str">
        <f>IF(F89&lt;&gt;"",IF($G$4="Recurso",IF(LEFT($G$5,1)="M",VLOOKUP($G$5,'Definición técnica de imagenes'!$A$3:$G$17,5,FALSE),IF($G$5="F1",'Definición técnica de imagenes'!$E$15,'Definición técnica de imagenes'!$F$13)),'Definición técnica de imagenes'!$E$16),"")</f>
        <v/>
      </c>
      <c r="H89" s="3" t="str">
        <f t="shared" si="8"/>
        <v/>
      </c>
      <c r="I89" s="3" t="str">
        <f>IF(OR(B89&lt;&gt;"",J89&lt;&gt;""),IF($G$4="Recurso",IF(LEFT($G$5,1)="M",VLOOKUP($G$5,'Definición técnica de imagenes'!$A$3:$G$17,6,FALSE),IF($G$5="F1","","")),'Definición técnica de imagenes'!$F$16),"")</f>
        <v/>
      </c>
      <c r="J89" s="3"/>
      <c r="K89" s="3"/>
    </row>
    <row r="90" spans="1:11" s="71" customFormat="1" x14ac:dyDescent="0.25">
      <c r="A90" s="2"/>
      <c r="B90" s="2"/>
      <c r="C90" s="2"/>
      <c r="D90" s="3"/>
      <c r="E90" s="3"/>
      <c r="F90" s="3" t="str">
        <f t="shared" si="7"/>
        <v/>
      </c>
      <c r="G90" s="3" t="str">
        <f>IF(F90&lt;&gt;"",IF($G$4="Recurso",IF(LEFT($G$5,1)="M",VLOOKUP($G$5,'Definición técnica de imagenes'!$A$3:$G$17,5,FALSE),IF($G$5="F1",'Definición técnica de imagenes'!$E$15,'Definición técnica de imagenes'!$F$13)),'Definición técnica de imagenes'!$E$16),"")</f>
        <v/>
      </c>
      <c r="H90" s="3" t="str">
        <f t="shared" si="8"/>
        <v/>
      </c>
      <c r="I90" s="3" t="str">
        <f>IF(OR(B90&lt;&gt;"",J90&lt;&gt;""),IF($G$4="Recurso",IF(LEFT($G$5,1)="M",VLOOKUP($G$5,'Definición técnica de imagenes'!$A$3:$G$17,6,FALSE),IF($G$5="F1","","")),'Definición técnica de imagenes'!$F$16),"")</f>
        <v/>
      </c>
      <c r="J90" s="3"/>
      <c r="K90" s="3"/>
    </row>
    <row r="91" spans="1:11" s="71" customFormat="1" x14ac:dyDescent="0.25">
      <c r="A91" s="2"/>
      <c r="B91" s="2"/>
      <c r="C91" s="2"/>
      <c r="D91" s="3"/>
      <c r="E91" s="3"/>
      <c r="F91" s="3" t="str">
        <f t="shared" si="7"/>
        <v/>
      </c>
      <c r="G91" s="3" t="str">
        <f>IF(F91&lt;&gt;"",IF($G$4="Recurso",IF(LEFT($G$5,1)="M",VLOOKUP($G$5,'Definición técnica de imagenes'!$A$3:$G$17,5,FALSE),IF($G$5="F1",'Definición técnica de imagenes'!$E$15,'Definición técnica de imagenes'!$F$13)),'Definición técnica de imagenes'!$E$16),"")</f>
        <v/>
      </c>
      <c r="H91" s="3" t="str">
        <f t="shared" si="8"/>
        <v/>
      </c>
      <c r="I91" s="3" t="str">
        <f>IF(OR(B91&lt;&gt;"",J91&lt;&gt;""),IF($G$4="Recurso",IF(LEFT($G$5,1)="M",VLOOKUP($G$5,'Definición técnica de imagenes'!$A$3:$G$17,6,FALSE),IF($G$5="F1","","")),'Definición técnica de imagenes'!$F$16),"")</f>
        <v/>
      </c>
      <c r="J91" s="3"/>
      <c r="K91" s="3"/>
    </row>
    <row r="92" spans="1:11" s="71" customFormat="1" x14ac:dyDescent="0.25">
      <c r="A92" s="2"/>
      <c r="B92" s="2"/>
      <c r="C92" s="2"/>
      <c r="D92" s="3"/>
      <c r="E92" s="3"/>
      <c r="F92" s="3" t="str">
        <f t="shared" si="7"/>
        <v/>
      </c>
      <c r="G92" s="3" t="str">
        <f>IF(F92&lt;&gt;"",IF($G$4="Recurso",IF(LEFT($G$5,1)="M",VLOOKUP($G$5,'Definición técnica de imagenes'!$A$3:$G$17,5,FALSE),IF($G$5="F1",'Definición técnica de imagenes'!$E$15,'Definición técnica de imagenes'!$F$13)),'Definición técnica de imagenes'!$E$16),"")</f>
        <v/>
      </c>
      <c r="H92" s="3" t="str">
        <f t="shared" si="8"/>
        <v/>
      </c>
      <c r="I92" s="3" t="str">
        <f>IF(OR(B92&lt;&gt;"",J92&lt;&gt;""),IF($G$4="Recurso",IF(LEFT($G$5,1)="M",VLOOKUP($G$5,'Definición técnica de imagenes'!$A$3:$G$17,6,FALSE),IF($G$5="F1","","")),'Definición técnica de imagenes'!$F$16),"")</f>
        <v/>
      </c>
      <c r="J92" s="3"/>
      <c r="K92" s="3"/>
    </row>
    <row r="93" spans="1:11" s="71" customFormat="1" x14ac:dyDescent="0.25">
      <c r="A93" s="2"/>
      <c r="B93" s="2"/>
      <c r="C93" s="2"/>
      <c r="D93" s="3"/>
      <c r="E93" s="3"/>
      <c r="F93" s="3" t="str">
        <f t="shared" si="7"/>
        <v/>
      </c>
      <c r="G93" s="3" t="str">
        <f>IF(F93&lt;&gt;"",IF($G$4="Recurso",IF(LEFT($G$5,1)="M",VLOOKUP($G$5,'Definición técnica de imagenes'!$A$3:$G$17,5,FALSE),IF($G$5="F1",'Definición técnica de imagenes'!$E$15,'Definición técnica de imagenes'!$F$13)),'Definición técnica de imagenes'!$E$16),"")</f>
        <v/>
      </c>
      <c r="H93" s="3" t="str">
        <f t="shared" si="8"/>
        <v/>
      </c>
      <c r="I93" s="3" t="str">
        <f>IF(OR(B93&lt;&gt;"",J93&lt;&gt;""),IF($G$4="Recurso",IF(LEFT($G$5,1)="M",VLOOKUP($G$5,'Definición técnica de imagenes'!$A$3:$G$17,6,FALSE),IF($G$5="F1","","")),'Definición técnica de imagenes'!$F$16),"")</f>
        <v/>
      </c>
      <c r="J93" s="3"/>
      <c r="K93" s="3"/>
    </row>
    <row r="94" spans="1:11" s="71" customFormat="1" x14ac:dyDescent="0.25">
      <c r="A94" s="2"/>
      <c r="B94" s="2"/>
      <c r="C94" s="2"/>
      <c r="D94" s="3"/>
      <c r="E94" s="3"/>
      <c r="F94" s="3" t="str">
        <f t="shared" si="7"/>
        <v/>
      </c>
      <c r="G94" s="3" t="str">
        <f>IF(F94&lt;&gt;"",IF($G$4="Recurso",IF(LEFT($G$5,1)="M",VLOOKUP($G$5,'Definición técnica de imagenes'!$A$3:$G$17,5,FALSE),IF($G$5="F1",'Definición técnica de imagenes'!$E$15,'Definición técnica de imagenes'!$F$13)),'Definición técnica de imagenes'!$E$16),"")</f>
        <v/>
      </c>
      <c r="H94" s="3" t="str">
        <f t="shared" si="8"/>
        <v/>
      </c>
      <c r="I94" s="3" t="str">
        <f>IF(OR(B94&lt;&gt;"",J94&lt;&gt;""),IF($G$4="Recurso",IF(LEFT($G$5,1)="M",VLOOKUP($G$5,'Definición técnica de imagenes'!$A$3:$G$17,6,FALSE),IF($G$5="F1","","")),'Definición técnica de imagenes'!$F$16),"")</f>
        <v/>
      </c>
      <c r="J94" s="3"/>
      <c r="K94" s="3"/>
    </row>
    <row r="95" spans="1:11" s="71" customFormat="1" x14ac:dyDescent="0.25">
      <c r="A95" s="2"/>
      <c r="B95" s="2"/>
      <c r="C95" s="2"/>
      <c r="D95" s="3"/>
      <c r="E95" s="3"/>
      <c r="F95" s="3" t="str">
        <f t="shared" si="7"/>
        <v/>
      </c>
      <c r="G95" s="3" t="str">
        <f>IF(F95&lt;&gt;"",IF($G$4="Recurso",IF(LEFT($G$5,1)="M",VLOOKUP($G$5,'Definición técnica de imagenes'!$A$3:$G$17,5,FALSE),IF($G$5="F1",'Definición técnica de imagenes'!$E$15,'Definición técnica de imagenes'!$F$13)),'Definición técnica de imagenes'!$E$16),"")</f>
        <v/>
      </c>
      <c r="H95" s="3" t="str">
        <f t="shared" si="8"/>
        <v/>
      </c>
      <c r="I95" s="3" t="str">
        <f>IF(OR(B95&lt;&gt;"",J95&lt;&gt;""),IF($G$4="Recurso",IF(LEFT($G$5,1)="M",VLOOKUP($G$5,'Definición técnica de imagenes'!$A$3:$G$17,6,FALSE),IF($G$5="F1","","")),'Definición técnica de imagenes'!$F$16),"")</f>
        <v/>
      </c>
      <c r="J95" s="3"/>
      <c r="K95" s="3"/>
    </row>
    <row r="96" spans="1:11" s="71" customFormat="1" x14ac:dyDescent="0.25">
      <c r="A96" s="2"/>
      <c r="B96" s="2"/>
      <c r="C96" s="2"/>
      <c r="D96" s="3"/>
      <c r="E96" s="3"/>
      <c r="F96" s="3" t="str">
        <f t="shared" si="7"/>
        <v/>
      </c>
      <c r="G96" s="3" t="str">
        <f>IF(F96&lt;&gt;"",IF($G$4="Recurso",IF(LEFT($G$5,1)="M",VLOOKUP($G$5,'Definición técnica de imagenes'!$A$3:$G$17,5,FALSE),IF($G$5="F1",'Definición técnica de imagenes'!$E$15,'Definición técnica de imagenes'!$F$13)),'Definición técnica de imagenes'!$E$16),"")</f>
        <v/>
      </c>
      <c r="H96" s="3" t="str">
        <f t="shared" si="8"/>
        <v/>
      </c>
      <c r="I96" s="3" t="str">
        <f>IF(OR(B96&lt;&gt;"",J96&lt;&gt;""),IF($G$4="Recurso",IF(LEFT($G$5,1)="M",VLOOKUP($G$5,'Definición técnica de imagenes'!$A$3:$G$17,6,FALSE),IF($G$5="F1","","")),'Definición técnica de imagenes'!$F$16),"")</f>
        <v/>
      </c>
      <c r="J96" s="3"/>
      <c r="K96" s="3"/>
    </row>
    <row r="97" spans="1:11" s="71" customFormat="1" x14ac:dyDescent="0.25">
      <c r="A97" s="2"/>
      <c r="B97" s="2"/>
      <c r="C97" s="2"/>
      <c r="D97" s="3"/>
      <c r="E97" s="3"/>
      <c r="F97" s="3" t="str">
        <f t="shared" si="7"/>
        <v/>
      </c>
      <c r="G97" s="3" t="str">
        <f>IF(F97&lt;&gt;"",IF($G$4="Recurso",IF(LEFT($G$5,1)="M",VLOOKUP($G$5,'Definición técnica de imagenes'!$A$3:$G$17,5,FALSE),IF($G$5="F1",'Definición técnica de imagenes'!$E$15,'Definición técnica de imagenes'!$F$13)),'Definición técnica de imagenes'!$E$16),"")</f>
        <v/>
      </c>
      <c r="H97" s="3" t="str">
        <f t="shared" si="8"/>
        <v/>
      </c>
      <c r="I97" s="3" t="str">
        <f>IF(OR(B97&lt;&gt;"",J97&lt;&gt;""),IF($G$4="Recurso",IF(LEFT($G$5,1)="M",VLOOKUP($G$5,'Definición técnica de imagenes'!$A$3:$G$17,6,FALSE),IF($G$5="F1","","")),'Definición técnica de imagenes'!$F$16),"")</f>
        <v/>
      </c>
      <c r="J97" s="3"/>
      <c r="K97" s="3"/>
    </row>
    <row r="98" spans="1:11" s="71" customFormat="1" x14ac:dyDescent="0.25">
      <c r="A98" s="2"/>
      <c r="B98" s="2"/>
      <c r="C98" s="2"/>
      <c r="D98" s="3"/>
      <c r="E98" s="3"/>
      <c r="F98" s="3" t="str">
        <f t="shared" si="7"/>
        <v/>
      </c>
      <c r="G98" s="3" t="str">
        <f>IF(F98&lt;&gt;"",IF($G$4="Recurso",IF(LEFT($G$5,1)="M",VLOOKUP($G$5,'Definición técnica de imagenes'!$A$3:$G$17,5,FALSE),IF($G$5="F1",'Definición técnica de imagenes'!$E$15,'Definición técnica de imagenes'!$F$13)),'Definición técnica de imagenes'!$E$16),"")</f>
        <v/>
      </c>
      <c r="H98" s="3" t="str">
        <f t="shared" si="8"/>
        <v/>
      </c>
      <c r="I98" s="3" t="str">
        <f>IF(OR(B98&lt;&gt;"",J98&lt;&gt;""),IF($G$4="Recurso",IF(LEFT($G$5,1)="M",VLOOKUP($G$5,'Definición técnica de imagenes'!$A$3:$G$17,6,FALSE),IF($G$5="F1","","")),'Definición técnica de imagenes'!$F$16),"")</f>
        <v/>
      </c>
      <c r="J98" s="3"/>
      <c r="K98" s="3"/>
    </row>
    <row r="99" spans="1:11" s="71" customFormat="1" x14ac:dyDescent="0.25">
      <c r="A99" s="2"/>
      <c r="B99" s="2"/>
      <c r="C99" s="2"/>
      <c r="D99" s="3"/>
      <c r="E99" s="3"/>
      <c r="F99" s="3" t="str">
        <f t="shared" si="7"/>
        <v/>
      </c>
      <c r="G99" s="3" t="str">
        <f>IF(F99&lt;&gt;"",IF($G$4="Recurso",IF(LEFT($G$5,1)="M",VLOOKUP($G$5,'Definición técnica de imagenes'!$A$3:$G$17,5,FALSE),IF($G$5="F1",'Definición técnica de imagenes'!$E$15,'Definición técnica de imagenes'!$F$13)),'Definición técnica de imagenes'!$E$16),"")</f>
        <v/>
      </c>
      <c r="H99" s="3" t="str">
        <f t="shared" si="8"/>
        <v/>
      </c>
      <c r="I99" s="3" t="str">
        <f>IF(OR(B99&lt;&gt;"",J99&lt;&gt;""),IF($G$4="Recurso",IF(LEFT($G$5,1)="M",VLOOKUP($G$5,'Definición técnica de imagenes'!$A$3:$G$17,6,FALSE),IF($G$5="F1","","")),'Definición técnica de imagenes'!$F$16),"")</f>
        <v/>
      </c>
      <c r="J99" s="3"/>
      <c r="K99" s="3"/>
    </row>
    <row r="100" spans="1:11" s="71" customFormat="1" x14ac:dyDescent="0.25">
      <c r="A100" s="2"/>
      <c r="B100" s="2"/>
      <c r="C100" s="2"/>
      <c r="D100" s="3"/>
      <c r="E100" s="3"/>
      <c r="F100" s="3" t="str">
        <f t="shared" si="7"/>
        <v/>
      </c>
      <c r="G100" s="3" t="str">
        <f>IF(F100&lt;&gt;"",IF($G$4="Recurso",IF(LEFT($G$5,1)="M",VLOOKUP($G$5,'Definición técnica de imagenes'!$A$3:$G$17,5,FALSE),IF($G$5="F1",'Definición técnica de imagenes'!$E$15,'Definición técnica de imagenes'!$F$13)),'Definición técnica de imagenes'!$E$16),"")</f>
        <v/>
      </c>
      <c r="H100" s="3" t="str">
        <f t="shared" si="8"/>
        <v/>
      </c>
      <c r="I100" s="3" t="str">
        <f>IF(OR(B100&lt;&gt;"",J100&lt;&gt;""),IF($G$4="Recurso",IF(LEFT($G$5,1)="M",VLOOKUP($G$5,'Definición técnica de imagenes'!$A$3:$G$17,6,FALSE),IF($G$5="F1","","")),'Definición técnica de imagenes'!$F$16),"")</f>
        <v/>
      </c>
      <c r="J100" s="3"/>
      <c r="K100" s="3"/>
    </row>
    <row r="101" spans="1:11" s="71" customFormat="1" x14ac:dyDescent="0.25">
      <c r="A101" s="2"/>
      <c r="B101" s="2"/>
      <c r="C101" s="2"/>
      <c r="D101" s="3"/>
      <c r="E101" s="3"/>
      <c r="F101" s="3" t="str">
        <f t="shared" si="7"/>
        <v/>
      </c>
      <c r="G101" s="3" t="str">
        <f>IF(F101&lt;&gt;"",IF($G$4="Recurso",IF(LEFT($G$5,1)="M",VLOOKUP($G$5,'Definición técnica de imagenes'!$A$3:$G$17,5,FALSE),IF($G$5="F1",'Definición técnica de imagenes'!$E$15,'Definición técnica de imagenes'!$F$13)),'Definición técnica de imagenes'!$E$16),"")</f>
        <v/>
      </c>
      <c r="H101" s="3" t="str">
        <f t="shared" si="8"/>
        <v/>
      </c>
      <c r="I101" s="3" t="str">
        <f>IF(OR(B101&lt;&gt;"",J101&lt;&gt;""),IF($G$4="Recurso",IF(LEFT($G$5,1)="M",VLOOKUP($G$5,'Definición técnica de imagenes'!$A$3:$G$17,6,FALSE),IF($G$5="F1","","")),'Definición técnica de imagenes'!$F$16),"")</f>
        <v/>
      </c>
      <c r="J101" s="3"/>
      <c r="K101" s="3"/>
    </row>
    <row r="102" spans="1:11" s="71" customFormat="1" x14ac:dyDescent="0.25">
      <c r="A102" s="2"/>
      <c r="B102" s="2"/>
      <c r="C102" s="2"/>
      <c r="D102" s="3"/>
      <c r="E102" s="3"/>
      <c r="F102" s="3" t="str">
        <f t="shared" si="7"/>
        <v/>
      </c>
      <c r="G102" s="3" t="str">
        <f>IF(F102&lt;&gt;"",IF($G$4="Recurso",IF(LEFT($G$5,1)="M",VLOOKUP($G$5,'Definición técnica de imagenes'!$A$3:$G$17,5,FALSE),IF($G$5="F1",'Definición técnica de imagenes'!$E$15,'Definición técnica de imagenes'!$F$13)),'Definición técnica de imagenes'!$E$16),"")</f>
        <v/>
      </c>
      <c r="H102" s="3" t="str">
        <f t="shared" si="8"/>
        <v/>
      </c>
      <c r="I102" s="3" t="str">
        <f>IF(OR(B102&lt;&gt;"",J102&lt;&gt;""),IF($G$4="Recurso",IF(LEFT($G$5,1)="M",VLOOKUP($G$5,'Definición técnica de imagenes'!$A$3:$G$17,6,FALSE),IF($G$5="F1","","")),'Definición técnica de imagenes'!$F$16),"")</f>
        <v/>
      </c>
      <c r="J102" s="3"/>
      <c r="K102" s="3"/>
    </row>
    <row r="103" spans="1:11" s="71" customFormat="1" x14ac:dyDescent="0.25">
      <c r="A103" s="2"/>
      <c r="B103" s="2"/>
      <c r="C103" s="2"/>
      <c r="D103" s="3"/>
      <c r="E103" s="3"/>
      <c r="F103" s="3" t="str">
        <f t="shared" si="7"/>
        <v/>
      </c>
      <c r="G103" s="3" t="str">
        <f>IF(F103&lt;&gt;"",IF($G$4="Recurso",IF(LEFT($G$5,1)="M",VLOOKUP($G$5,'Definición técnica de imagenes'!$A$3:$G$17,5,FALSE),IF($G$5="F1",'Definición técnica de imagenes'!$E$15,'Definición técnica de imagenes'!$F$13)),'Definición técnica de imagenes'!$E$16),"")</f>
        <v/>
      </c>
      <c r="H103" s="3" t="str">
        <f t="shared" si="8"/>
        <v/>
      </c>
      <c r="I103" s="3" t="str">
        <f>IF(OR(B103&lt;&gt;"",J103&lt;&gt;""),IF($G$4="Recurso",IF(LEFT($G$5,1)="M",VLOOKUP($G$5,'Definición técnica de imagenes'!$A$3:$G$17,6,FALSE),IF($G$5="F1","","")),'Definición técnica de imagenes'!$F$16),"")</f>
        <v/>
      </c>
      <c r="J103" s="3"/>
      <c r="K103" s="3"/>
    </row>
    <row r="104" spans="1:11" s="71" customFormat="1" x14ac:dyDescent="0.25">
      <c r="A104" s="2"/>
      <c r="B104" s="2"/>
      <c r="C104" s="2"/>
      <c r="D104" s="3"/>
      <c r="E104" s="3"/>
      <c r="F104" s="3" t="str">
        <f t="shared" si="7"/>
        <v/>
      </c>
      <c r="G104" s="3" t="str">
        <f>IF(F104&lt;&gt;"",IF($G$4="Recurso",IF(LEFT($G$5,1)="M",VLOOKUP($G$5,'Definición técnica de imagenes'!$A$3:$G$17,5,FALSE),IF($G$5="F1",'Definición técnica de imagenes'!$E$15,'Definición técnica de imagenes'!$F$13)),'Definición técnica de imagenes'!$E$16),"")</f>
        <v/>
      </c>
      <c r="H104" s="3" t="str">
        <f t="shared" si="8"/>
        <v/>
      </c>
      <c r="I104" s="3" t="str">
        <f>IF(OR(B104&lt;&gt;"",J104&lt;&gt;""),IF($G$4="Recurso",IF(LEFT($G$5,1)="M",VLOOKUP($G$5,'Definición técnica de imagenes'!$A$3:$G$17,6,FALSE),IF($G$5="F1","","")),'Definición técnica de imagenes'!$F$16),"")</f>
        <v/>
      </c>
      <c r="J104" s="3"/>
      <c r="K104" s="3"/>
    </row>
    <row r="105" spans="1:11" s="71" customFormat="1" x14ac:dyDescent="0.25">
      <c r="A105" s="2"/>
      <c r="B105" s="2"/>
      <c r="C105" s="2"/>
      <c r="D105" s="3"/>
      <c r="E105" s="3"/>
      <c r="F105" s="3" t="str">
        <f t="shared" si="7"/>
        <v/>
      </c>
      <c r="G105" s="3" t="str">
        <f>IF(F105&lt;&gt;"",IF($G$4="Recurso",IF(LEFT($G$5,1)="M",VLOOKUP($G$5,'Definición técnica de imagenes'!$A$3:$G$17,5,FALSE),IF($G$5="F1",'Definición técnica de imagenes'!$E$15,'Definición técnica de imagenes'!$F$13)),'Definición técnica de imagenes'!$E$16),"")</f>
        <v/>
      </c>
      <c r="H105" s="3" t="str">
        <f t="shared" si="8"/>
        <v/>
      </c>
      <c r="I105" s="3" t="str">
        <f>IF(OR(B105&lt;&gt;"",J105&lt;&gt;""),IF($G$4="Recurso",IF(LEFT($G$5,1)="M",VLOOKUP($G$5,'Definición técnica de imagenes'!$A$3:$G$17,6,FALSE),IF($G$5="F1","","")),'Definición técnica de imagenes'!$F$16),"")</f>
        <v/>
      </c>
      <c r="J105" s="3"/>
      <c r="K105" s="3"/>
    </row>
    <row r="106" spans="1:11" s="71" customFormat="1" x14ac:dyDescent="0.25">
      <c r="A106" s="2"/>
      <c r="B106" s="2"/>
      <c r="C106" s="2"/>
      <c r="D106" s="3"/>
      <c r="E106" s="3"/>
      <c r="F106" s="3" t="str">
        <f t="shared" si="7"/>
        <v/>
      </c>
      <c r="G106" s="3" t="str">
        <f>IF(F106&lt;&gt;"",IF($G$4="Recurso",IF(LEFT($G$5,1)="M",VLOOKUP($G$5,'Definición técnica de imagenes'!$A$3:$G$17,5,FALSE),IF($G$5="F1",'Definición técnica de imagenes'!$E$15,'Definición técnica de imagenes'!$F$13)),'Definición técnica de imagenes'!$E$16),"")</f>
        <v/>
      </c>
      <c r="H106" s="3" t="str">
        <f t="shared" si="8"/>
        <v/>
      </c>
      <c r="I106" s="3" t="str">
        <f>IF(OR(B106&lt;&gt;"",J106&lt;&gt;""),IF($G$4="Recurso",IF(LEFT($G$5,1)="M",VLOOKUP($G$5,'Definición técnica de imagenes'!$A$3:$G$17,6,FALSE),IF($G$5="F1","","")),'Definición técnica de imagenes'!$F$16),"")</f>
        <v/>
      </c>
      <c r="J106" s="3"/>
      <c r="K106" s="3"/>
    </row>
    <row r="107" spans="1:11" s="71" customFormat="1" x14ac:dyDescent="0.25">
      <c r="A107" s="2"/>
      <c r="B107" s="2"/>
      <c r="C107" s="2"/>
      <c r="D107" s="3"/>
      <c r="E107" s="3"/>
      <c r="F107" s="3" t="str">
        <f t="shared" si="7"/>
        <v/>
      </c>
      <c r="G107" s="3" t="str">
        <f>IF(F107&lt;&gt;"",IF($G$4="Recurso",IF(LEFT($G$5,1)="M",VLOOKUP($G$5,'Definición técnica de imagenes'!$A$3:$G$17,5,FALSE),IF($G$5="F1",'Definición técnica de imagenes'!$E$15,'Definición técnica de imagenes'!$F$13)),'Definición técnica de imagenes'!$E$16),"")</f>
        <v/>
      </c>
      <c r="H107" s="3" t="str">
        <f t="shared" si="8"/>
        <v/>
      </c>
      <c r="I107" s="3" t="str">
        <f>IF(OR(B107&lt;&gt;"",J107&lt;&gt;""),IF($G$4="Recurso",IF(LEFT($G$5,1)="M",VLOOKUP($G$5,'Definición técnica de imagenes'!$A$3:$G$17,6,FALSE),IF($G$5="F1","","")),'Definición técnica de imagenes'!$F$16),"")</f>
        <v/>
      </c>
      <c r="J107" s="3"/>
      <c r="K107" s="3"/>
    </row>
    <row r="108" spans="1:11" s="71" customFormat="1" x14ac:dyDescent="0.25">
      <c r="A108" s="2"/>
      <c r="B108" s="2"/>
      <c r="C108" s="2"/>
      <c r="D108" s="3"/>
      <c r="E108" s="3"/>
      <c r="F108" s="3" t="str">
        <f t="shared" si="7"/>
        <v/>
      </c>
      <c r="G108" s="3" t="str">
        <f>IF(F108&lt;&gt;"",IF($G$4="Recurso",IF(LEFT($G$5,1)="M",VLOOKUP($G$5,'Definición técnica de imagenes'!$A$3:$G$17,5,FALSE),IF($G$5="F1",'Definición técnica de imagenes'!$E$15,'Definición técnica de imagenes'!$F$13)),'Definición técnica de imagenes'!$E$16),"")</f>
        <v/>
      </c>
      <c r="H108" s="3" t="str">
        <f t="shared" si="8"/>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4" t="s">
        <v>39</v>
      </c>
      <c r="B1" s="95"/>
      <c r="C1" s="95"/>
      <c r="D1" s="95"/>
      <c r="E1" s="95"/>
      <c r="F1" s="96"/>
    </row>
    <row r="2" spans="1:11" x14ac:dyDescent="0.25">
      <c r="A2" s="23" t="s">
        <v>43</v>
      </c>
      <c r="B2" s="24"/>
      <c r="C2" s="97" t="s">
        <v>14</v>
      </c>
      <c r="D2" s="98"/>
      <c r="E2" s="99"/>
      <c r="F2" s="25"/>
    </row>
    <row r="3" spans="1:11" ht="63" x14ac:dyDescent="0.25">
      <c r="A3" s="26" t="s">
        <v>44</v>
      </c>
      <c r="B3" s="24"/>
      <c r="C3" s="103" t="s">
        <v>15</v>
      </c>
      <c r="D3" s="104"/>
      <c r="E3" s="105"/>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6" t="str">
        <f>CONCATENATE(H21,"_",I21,"_",J21,"_CO")</f>
        <v>LE_07_04_CO</v>
      </c>
      <c r="E5" s="107"/>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92" t="str">
        <f>CONCATENATE("SolicitudGrafica_",D5,".xls")</f>
        <v>SolicitudGrafica_LE_07_04_CO.xls</v>
      </c>
      <c r="E7" s="92"/>
      <c r="F7" s="93"/>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4" t="s">
        <v>42</v>
      </c>
      <c r="B13" s="95"/>
      <c r="C13" s="95"/>
      <c r="D13" s="95"/>
      <c r="E13" s="95"/>
      <c r="F13" s="96"/>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7" t="s">
        <v>50</v>
      </c>
      <c r="D15" s="98"/>
      <c r="E15" s="98"/>
      <c r="F15" s="99"/>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100" t="str">
        <f>CONCATENATE(H21,"_",I21,"_",J21,"_",K45)</f>
        <v>LE_07_04_REC10</v>
      </c>
      <c r="E17" s="101"/>
      <c r="F17" s="102"/>
      <c r="J17" s="16">
        <v>14</v>
      </c>
      <c r="K17" s="16">
        <v>14</v>
      </c>
    </row>
    <row r="18" spans="1:11" ht="79.5" thickBot="1" x14ac:dyDescent="0.3">
      <c r="A18" s="26" t="s">
        <v>49</v>
      </c>
      <c r="B18" s="24"/>
      <c r="C18" s="50" t="s">
        <v>145</v>
      </c>
      <c r="D18" s="92" t="str">
        <f>CONCATENATE("SolicitudGrafica_",D17,".xls")</f>
        <v>SolicitudGrafica_LE_07_04_REC10.xls</v>
      </c>
      <c r="E18" s="92"/>
      <c r="F18" s="93"/>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8" t="s">
        <v>57</v>
      </c>
      <c r="B1" s="108" t="s">
        <v>64</v>
      </c>
      <c r="C1" s="108" t="s">
        <v>65</v>
      </c>
      <c r="D1" s="108" t="s">
        <v>6</v>
      </c>
      <c r="E1" s="108" t="s">
        <v>66</v>
      </c>
      <c r="F1" s="108" t="s">
        <v>67</v>
      </c>
      <c r="G1" s="108" t="s">
        <v>68</v>
      </c>
      <c r="H1" s="109" t="s">
        <v>69</v>
      </c>
      <c r="I1" s="109"/>
      <c r="J1" s="109"/>
    </row>
    <row r="2" spans="1:11" x14ac:dyDescent="0.25">
      <c r="A2" s="108"/>
      <c r="B2" s="108"/>
      <c r="C2" s="108"/>
      <c r="D2" s="108"/>
      <c r="E2" s="108"/>
      <c r="F2" s="108"/>
      <c r="G2" s="108"/>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2015-03-12T12:05:45Z</dcterms:modified>
</cp:coreProperties>
</file>