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A10" i="1"/>
  <c r="A11" i="1"/>
  <c r="A12" i="1"/>
  <c r="A13" i="1"/>
  <c r="A14" i="1"/>
  <c r="A15" i="1"/>
  <c r="A16" i="1"/>
  <c r="A17" i="1"/>
  <c r="A18" i="1"/>
  <c r="A19" i="1"/>
  <c r="A20" i="1"/>
  <c r="A21" i="1"/>
  <c r="A22" i="1"/>
  <c r="A23" i="1"/>
  <c r="A24" i="1"/>
  <c r="A25" i="1"/>
  <c r="A26" i="1"/>
  <c r="A27" i="1"/>
  <c r="A28" i="1"/>
  <c r="A29" i="1"/>
  <c r="A30" i="1"/>
  <c r="A31" i="1"/>
  <c r="A32" i="1"/>
  <c r="A33"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<sst xmlns="http://schemas.openxmlformats.org/spreadsheetml/2006/main" count="465" uniqueCount="221">
  <si>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</si>
  <si>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</si>
  <si>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</si>
  <si>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</si>
  <si>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</si>
  <si>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</si>
  <si>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</si>
  <si>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</si>
  <si>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</si>
  <si>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</si>
  <si>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</si>
  <si>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</si>
  <si>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</si>
  <si>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</si>
  <si>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</si>
  <si>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</si>
  <si>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</si>
  <si>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</si>
  <si>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</si>
  <si>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</si>
  <si>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</si>
  <si>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</si>
  <si>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</si>
  <si>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</si>
  <si>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</si>
  <si>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</si>
  <si>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</si>
  <si>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</si>
  <si>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</si>
  <si>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</si>
  <si>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</si>
  <si>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</si>
  <si>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</si>
  <si>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</si>
  <si>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</si>
  <si>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</si>
  <si>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</si>
  <si>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</si>
  <si>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</si>
  <si>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</si>
  <si>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</si>
  <si>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</si>
  <si>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</si>
  <si>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</si>
  <si>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</si>
  <si>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</si>
  <si>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</si>
  <si>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</si>
  <si>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</si>
  <si>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</si>
  <si>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</si>
  <si>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</si>
  <si>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</si>
  <si>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</si>
  <si>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</si>
  <si>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</si>
  <si>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</si>
  <si>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</si>
  <si>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</si>
  <si>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</si>
  <si>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</si>
  <si>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</si>
  <si>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</si>
  <si>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</si>
  <si>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</si>
  <si>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</si>
  <si>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</si>
  <si>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</si>
  <si>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</si>
  <si>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</si>
  <si>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</si>
  <si>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</si>
  <si>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</si>
  <si>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</si>
  <si>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</si>
  <si>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</si>
  <si>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</si>
  <si>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</si>
  <si>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</si>
  <si>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</si>
  <si>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</si>
  <si>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</si>
  <si>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</si>
  <si>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</si>
  <si>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</si>
  <si>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</si>
  <si>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</si>
  <si>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</si>
  <si>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</si>
  <si>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</si>
  <si>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</si>
  <si>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</si>
  <si>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</si>
  <si>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</si>
  <si>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</si>
  <si>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</si>
  <si>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</si>
  <si>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</si>
  <si>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</si>
  <si>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</si>
  <si>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</si>
  <si>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</si>
  <si>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</si>
  <si>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</si>
  <si>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</si>
  <si>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</si>
  <si>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</si>
  <si>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</si>
  <si>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</si>
  <si>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</si>
  <si>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</si>
  <si>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</si>
  <si>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</si>
  <si>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</si>
  <si>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</si>
  <si>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</si>
  <si>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</si>
  <si>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</si>
  <si>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</si>
  <si>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</si>
  <si>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</si>
  <si>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</si>
  <si>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</si>
  <si>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</si>
  <si>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</si>
  <si>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</si>
  <si>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</si>
  <si>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</si>
  <si>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</si>
  <si>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</si>
  <si>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</si>
  <si>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</si>
  <si>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</si>
  <si>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</si>
  <si>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</si>
  <si>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</si>
  <si>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</si>
  <si>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</si>
  <si>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</si>
  <si>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</si>
  <si>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</si>
  <si>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</si>
  <si>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</si>
  <si>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</si>
  <si>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</si>
  <si>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</si>
  <si>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</si>
  <si>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</si>
  <si>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</si>
  <si>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</si>
  <si>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</si>
  <si>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</si>
  <si>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</si>
  <si>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</si>
  <si>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</si>
  <si>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</si>
  <si>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</si>
  <si>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</si>
  <si>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</si>
  <si>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</si>
  <si>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</si>
  <si>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</si>
  <si>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</si>
  <si>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</si>
  <si>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</si>
  <si>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</si>
  <si>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</si>
  <si>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</si>
  <si>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</si>
  <si>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</si>
  <si>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</si>
  <si>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</si>
  <si>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</si>
  <si>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</si>
  <si>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</si>
  <si>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</si>
  <si>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</si>
  <si>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</si>
  <si>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</si>
  <si>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</si>
  <si>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</si>
  <si>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</si>
  <si>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</si>
  <si>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</si>
  <si>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</si>
  <si>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</si>
  <si>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</si>
  <si>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</si>
  <si>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MA_08_06_REC120</t>
  </si>
  <si>
    <t>Pregunta 1</t>
  </si>
  <si>
    <t>respuesta 1,1</t>
  </si>
  <si>
    <t>segunda respuesta pregunta 1</t>
  </si>
  <si>
    <t>tercer respuesta pregunta 1</t>
  </si>
  <si>
    <t>Pregunta 2</t>
  </si>
  <si>
    <t xml:space="preserve"> A = 60 años B = 20 años</t>
  </si>
  <si>
    <t>A = 30 años B = 10 años</t>
  </si>
  <si>
    <t>A = 75 años B = 25 años</t>
  </si>
  <si>
    <t>Respuesta 1 de pregunta 2, Las letras A y B deben estar cursiva, para que quepan en la imagen por favor dejar en dos renglones</t>
  </si>
  <si>
    <t>Respuesta 2 de pregunta 2, Las letras A y B deben estar en cursiva, para que quepan en la imagen por favor dejar en dos renglones</t>
  </si>
  <si>
    <t>Respuesta 3 de pregunta 2, Las letras A y B deben estar en cursiva, para que quepan en la imagen por favor dejar en dos renglones</t>
  </si>
  <si>
    <t>Pregunta 3</t>
  </si>
  <si>
    <t>Respuesta 1 de la pregunta 3, unir las dós fómulas para que queden en una sola imagen</t>
  </si>
  <si>
    <t>Respuesta 2 de la pregunta 3, unir las dós fómulas para que queden en una sola imagen</t>
  </si>
  <si>
    <t>Respuesta 3 de la pregunta 3, unir las dós fómulas para que queden en una sola imagen</t>
  </si>
  <si>
    <t>Pregunta 4</t>
  </si>
  <si>
    <t>15 parte menor   70 parte mayor</t>
  </si>
  <si>
    <t>Respuesta 1 de la pregunta 4, desde el 70 dejar debajo (para que quepa mejor en la imagen) nada debe estar en cursiva</t>
  </si>
  <si>
    <t>35 parte menor 50 parte mayor</t>
  </si>
  <si>
    <t>34 parte menor 51 parte mayor</t>
  </si>
  <si>
    <t>Respuesta 3 de la pregunta 4, desde el 51 dejar debajo (para que quepa mejor en la imagen) nada debe estar en cursiva</t>
  </si>
  <si>
    <t>Respuesta 2 de la pregunta 4, desde el 50 dejar debajo (para que quepa mejor en la imagen) nada debe estar en cursiva</t>
  </si>
  <si>
    <t>Pregunta 5</t>
  </si>
  <si>
    <t>Respuesta 1 de la pregunta 5, unir las tres fórmulas, centrar desde el igual</t>
  </si>
  <si>
    <t>Respuesta 2 de la pregunta 5, unir las tres fórmulas, centrar desde el igual</t>
  </si>
  <si>
    <t>Respuesta 3 de la pregunta 5, unir las tres fórmulas, centrar desde el igual</t>
  </si>
  <si>
    <t>Pregunta 6, si es posible abrir el espacio de las unidades de mil en las dos cifras.</t>
  </si>
  <si>
    <t>Respuesta 1 de la pregunta 6, si es posible abrir espacio en las undiades de mil</t>
  </si>
  <si>
    <t>Respuesta 2 de la pregunta 6, si es posible abrir espacio en las undiades de mil</t>
  </si>
  <si>
    <t>Respuesta 3 de la pregunta 6, si es posible abrir espacio en las undiades de mil</t>
  </si>
  <si>
    <t>Ver observaciones</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</si>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</sst>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10</xdr:col>
      <xdr:colOff>317501</xdr:colOff>
      <xdr:row>9</xdr:row>
      <xdr:rowOff>222250</xdr:rowOff>
    </xdr:from>
    <xdr:to>
      <xdr:col>10</xdr:col>
      <xdr:colOff>1973264</xdr:colOff>
      <xdr:row>9</xdr:row>
      <xdr:rowOff>619125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92564" y="2341563"/>
          <a:ext cx="1655763" cy="39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690561</xdr:colOff>
      <xdr:row>10</xdr:row>
      <xdr:rowOff>39685</xdr:rowOff>
    </xdr:from>
    <xdr:to>
      <xdr:col>10</xdr:col>
      <xdr:colOff>1365249</xdr:colOff>
      <xdr:row>10</xdr:row>
      <xdr:rowOff>192085</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65624" y="3095623"/>
          <a:ext cx="674688"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571500</xdr:colOff>
      <xdr:row>11</xdr:row>
      <xdr:rowOff>71438</xdr:rowOff>
    </xdr:from>
    <xdr:to>
      <xdr:col>10</xdr:col>
      <xdr:colOff>1255713</xdr:colOff>
      <xdr:row>11</xdr:row>
      <xdr:rowOff>223838</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61063" y="3373438"/>
          <a:ext cx="684213"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476249</xdr:colOff>
      <xdr:row>12</xdr:row>
      <xdr:rowOff>103188</xdr:rowOff>
    </xdr:from>
    <xdr:to>
      <xdr:col>10</xdr:col>
      <xdr:colOff>1322387</xdr:colOff>
      <xdr:row>12</xdr:row>
      <xdr:rowOff>255588</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65812" y="3675063"/>
          <a:ext cx="846138"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158749</xdr:colOff>
      <xdr:row>13</xdr:row>
      <xdr:rowOff>95249</xdr:rowOff>
    </xdr:from>
    <xdr:to>
      <xdr:col>10</xdr:col>
      <xdr:colOff>2195512</xdr:colOff>
      <xdr:row>13</xdr:row>
      <xdr:rowOff>285749</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48312" y="4056062"/>
          <a:ext cx="2036763"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325437</xdr:colOff>
      <xdr:row>18</xdr:row>
      <xdr:rowOff>55562</xdr:rowOff>
    </xdr:from>
    <xdr:to>
      <xdr:col>10</xdr:col>
      <xdr:colOff>1420812</xdr:colOff>
      <xdr:row>18</xdr:row>
      <xdr:rowOff>255587</xdr:rowOff>
    </xdr:to>
    <xdr:pic>
      <xdr:nvPicPr>
        <xdr:cNvPr id="8" name="Imagen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333875" y="6604000"/>
          <a:ext cx="10953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333375</xdr:colOff>
      <xdr:row>18</xdr:row>
      <xdr:rowOff>365125</xdr:rowOff>
    </xdr:from>
    <xdr:to>
      <xdr:col>10</xdr:col>
      <xdr:colOff>1419225</xdr:colOff>
      <xdr:row>18</xdr:row>
      <xdr:rowOff>565150</xdr:rowOff>
    </xdr:to>
    <xdr:pic>
      <xdr:nvPicPr>
        <xdr:cNvPr id="9" name="Imagen 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341813" y="6913563"/>
          <a:ext cx="10858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555625</xdr:colOff>
      <xdr:row>19</xdr:row>
      <xdr:rowOff>55562</xdr:rowOff>
    </xdr:from>
    <xdr:to>
      <xdr:col>10</xdr:col>
      <xdr:colOff>1651000</xdr:colOff>
      <xdr:row>19</xdr:row>
      <xdr:rowOff>255587</xdr:rowOff>
    </xdr:to>
    <xdr:pic>
      <xdr:nvPicPr>
        <xdr:cNvPr id="11" name="Imagen 1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64063" y="7270750"/>
          <a:ext cx="10953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563562</xdr:colOff>
      <xdr:row>19</xdr:row>
      <xdr:rowOff>373062</xdr:rowOff>
    </xdr:from>
    <xdr:to>
      <xdr:col>10</xdr:col>
      <xdr:colOff>1649412</xdr:colOff>
      <xdr:row>19</xdr:row>
      <xdr:rowOff>573087</xdr:rowOff>
    </xdr:to>
    <xdr:pic>
      <xdr:nvPicPr>
        <xdr:cNvPr id="12" name="Imagen 1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72000" y="7588250"/>
          <a:ext cx="10858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468312</xdr:colOff>
      <xdr:row>20</xdr:row>
      <xdr:rowOff>31750</xdr:rowOff>
    </xdr:from>
    <xdr:to>
      <xdr:col>10</xdr:col>
      <xdr:colOff>1563687</xdr:colOff>
      <xdr:row>20</xdr:row>
      <xdr:rowOff>231775</xdr:rowOff>
    </xdr:to>
    <xdr:pic>
      <xdr:nvPicPr>
        <xdr:cNvPr id="13" name="Imagen 1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476750" y="8001000"/>
          <a:ext cx="10953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460374</xdr:colOff>
      <xdr:row>20</xdr:row>
      <xdr:rowOff>333375</xdr:rowOff>
    </xdr:from>
    <xdr:to>
      <xdr:col>10</xdr:col>
      <xdr:colOff>1546224</xdr:colOff>
      <xdr:row>20</xdr:row>
      <xdr:rowOff>533400</xdr:rowOff>
    </xdr:to>
    <xdr:pic>
      <xdr:nvPicPr>
        <xdr:cNvPr id="14" name="Imagen 13"/>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468812" y="8302625"/>
          <a:ext cx="10858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111124</xdr:colOff>
      <xdr:row>17</xdr:row>
      <xdr:rowOff>134937</xdr:rowOff>
    </xdr:from>
    <xdr:to>
      <xdr:col>15</xdr:col>
      <xdr:colOff>146049</xdr:colOff>
      <xdr:row>17</xdr:row>
      <xdr:rowOff>306387</xdr:rowOff>
    </xdr:to>
    <xdr:pic>
      <xdr:nvPicPr>
        <xdr:cNvPr id="15" name="Imagen 14"/>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119562" y="6262687"/>
          <a:ext cx="228917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317499</xdr:colOff>
      <xdr:row>21</xdr:row>
      <xdr:rowOff>55562</xdr:rowOff>
    </xdr:from>
    <xdr:to>
      <xdr:col>10</xdr:col>
      <xdr:colOff>1971674</xdr:colOff>
      <xdr:row>21</xdr:row>
      <xdr:rowOff>246062</xdr:rowOff>
    </xdr:to>
    <xdr:pic>
      <xdr:nvPicPr>
        <xdr:cNvPr id="16" name="Imagen 15"/>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325937" y="8651875"/>
          <a:ext cx="16541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119062</xdr:colOff>
      <xdr:row>25</xdr:row>
      <xdr:rowOff>198437</xdr:rowOff>
    </xdr:from>
    <xdr:to>
      <xdr:col>15</xdr:col>
      <xdr:colOff>814387</xdr:colOff>
      <xdr:row>25</xdr:row>
      <xdr:rowOff>631825</xdr:rowOff>
    </xdr:to>
    <xdr:pic>
      <xdr:nvPicPr>
        <xdr:cNvPr id="18" name="Imagen 17"/>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127500" y="12192000"/>
          <a:ext cx="2949575" cy="433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619125</xdr:colOff>
      <xdr:row>26</xdr:row>
      <xdr:rowOff>79375</xdr:rowOff>
    </xdr:from>
    <xdr:to>
      <xdr:col>10</xdr:col>
      <xdr:colOff>1303338</xdr:colOff>
      <xdr:row>26</xdr:row>
      <xdr:rowOff>231775</xdr:rowOff>
    </xdr:to>
    <xdr:pic>
      <xdr:nvPicPr>
        <xdr:cNvPr id="19" name="Imagen 18"/>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627563" y="12985750"/>
          <a:ext cx="684213"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261937</xdr:colOff>
      <xdr:row>26</xdr:row>
      <xdr:rowOff>325438</xdr:rowOff>
    </xdr:from>
    <xdr:to>
      <xdr:col>10</xdr:col>
      <xdr:colOff>1338262</xdr:colOff>
      <xdr:row>26</xdr:row>
      <xdr:rowOff>477838</xdr:rowOff>
    </xdr:to>
    <xdr:pic>
      <xdr:nvPicPr>
        <xdr:cNvPr id="20" name="Imagen 19"/>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270375" y="13231813"/>
          <a:ext cx="10763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269874</xdr:colOff>
      <xdr:row>26</xdr:row>
      <xdr:rowOff>555625</xdr:rowOff>
    </xdr:from>
    <xdr:to>
      <xdr:col>10</xdr:col>
      <xdr:colOff>1355724</xdr:colOff>
      <xdr:row>26</xdr:row>
      <xdr:rowOff>708025</xdr:rowOff>
    </xdr:to>
    <xdr:pic>
      <xdr:nvPicPr>
        <xdr:cNvPr id="21" name="Imagen 20"/>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278312" y="13462000"/>
          <a:ext cx="10858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690562</xdr:colOff>
      <xdr:row>27</xdr:row>
      <xdr:rowOff>63500</xdr:rowOff>
    </xdr:from>
    <xdr:to>
      <xdr:col>10</xdr:col>
      <xdr:colOff>1365250</xdr:colOff>
      <xdr:row>27</xdr:row>
      <xdr:rowOff>215900</xdr:rowOff>
    </xdr:to>
    <xdr:pic>
      <xdr:nvPicPr>
        <xdr:cNvPr id="22" name="Imagen 21"/>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699000" y="13874750"/>
          <a:ext cx="674688"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333374</xdr:colOff>
      <xdr:row>27</xdr:row>
      <xdr:rowOff>285750</xdr:rowOff>
    </xdr:from>
    <xdr:to>
      <xdr:col>10</xdr:col>
      <xdr:colOff>1419224</xdr:colOff>
      <xdr:row>28</xdr:row>
      <xdr:rowOff>96838</xdr:rowOff>
    </xdr:to>
    <xdr:pic>
      <xdr:nvPicPr>
        <xdr:cNvPr id="23" name="Imagen 22"/>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341812" y="14097000"/>
          <a:ext cx="10858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333375</xdr:colOff>
      <xdr:row>27</xdr:row>
      <xdr:rowOff>484188</xdr:rowOff>
    </xdr:from>
    <xdr:to>
      <xdr:col>10</xdr:col>
      <xdr:colOff>1419225</xdr:colOff>
      <xdr:row>28</xdr:row>
      <xdr:rowOff>152401</xdr:rowOff>
    </xdr:to>
    <xdr:pic>
      <xdr:nvPicPr>
        <xdr:cNvPr id="24" name="Imagen 23"/>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341813" y="14295438"/>
          <a:ext cx="10858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730250</xdr:colOff>
      <xdr:row>28</xdr:row>
      <xdr:rowOff>39688</xdr:rowOff>
    </xdr:from>
    <xdr:to>
      <xdr:col>10</xdr:col>
      <xdr:colOff>1414463</xdr:colOff>
      <xdr:row>28</xdr:row>
      <xdr:rowOff>192088</xdr:rowOff>
    </xdr:to>
    <xdr:pic>
      <xdr:nvPicPr>
        <xdr:cNvPr id="25" name="Imagen 24"/>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738688" y="14533563"/>
          <a:ext cx="684213"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349250</xdr:colOff>
      <xdr:row>28</xdr:row>
      <xdr:rowOff>222250</xdr:rowOff>
    </xdr:from>
    <xdr:to>
      <xdr:col>10</xdr:col>
      <xdr:colOff>1425575</xdr:colOff>
      <xdr:row>29</xdr:row>
      <xdr:rowOff>33337</xdr:rowOff>
    </xdr:to>
    <xdr:pic>
      <xdr:nvPicPr>
        <xdr:cNvPr id="26" name="Imagen 25"/>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357688" y="14716125"/>
          <a:ext cx="10763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333375</xdr:colOff>
      <xdr:row>28</xdr:row>
      <xdr:rowOff>476250</xdr:rowOff>
    </xdr:from>
    <xdr:to>
      <xdr:col>10</xdr:col>
      <xdr:colOff>1419225</xdr:colOff>
      <xdr:row>29</xdr:row>
      <xdr:rowOff>153987</xdr:rowOff>
    </xdr:to>
    <xdr:pic>
      <xdr:nvPicPr>
        <xdr:cNvPr id="27" name="Imagen 26"/>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341813" y="14970125"/>
          <a:ext cx="10858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158750</xdr:colOff>
      <xdr:row>29</xdr:row>
      <xdr:rowOff>269875</xdr:rowOff>
    </xdr:from>
    <xdr:to>
      <xdr:col>15</xdr:col>
      <xdr:colOff>155575</xdr:colOff>
      <xdr:row>29</xdr:row>
      <xdr:rowOff>460375</xdr:rowOff>
    </xdr:to>
    <xdr:pic>
      <xdr:nvPicPr>
        <xdr:cNvPr id="28" name="Imagen 27"/>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67188" y="15446375"/>
          <a:ext cx="22510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484187</xdr:colOff>
      <xdr:row>30</xdr:row>
      <xdr:rowOff>15875</xdr:rowOff>
    </xdr:from>
    <xdr:to>
      <xdr:col>10</xdr:col>
      <xdr:colOff>1570037</xdr:colOff>
      <xdr:row>30</xdr:row>
      <xdr:rowOff>206375</xdr:rowOff>
    </xdr:to>
    <xdr:pic>
      <xdr:nvPicPr>
        <xdr:cNvPr id="29" name="Imagen 28"/>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492625" y="15875000"/>
          <a:ext cx="10858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515937</xdr:colOff>
      <xdr:row>31</xdr:row>
      <xdr:rowOff>79375</xdr:rowOff>
    </xdr:from>
    <xdr:to>
      <xdr:col>10</xdr:col>
      <xdr:colOff>1601787</xdr:colOff>
      <xdr:row>31</xdr:row>
      <xdr:rowOff>269875</xdr:rowOff>
    </xdr:to>
    <xdr:pic>
      <xdr:nvPicPr>
        <xdr:cNvPr id="30" name="Imagen 29"/>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524375" y="16240125"/>
          <a:ext cx="10858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484187</xdr:colOff>
      <xdr:row>32</xdr:row>
      <xdr:rowOff>23812</xdr:rowOff>
    </xdr:from>
    <xdr:to>
      <xdr:col>10</xdr:col>
      <xdr:colOff>1570037</xdr:colOff>
      <xdr:row>32</xdr:row>
      <xdr:rowOff>214312</xdr:rowOff>
    </xdr:to>
    <xdr:pic>
      <xdr:nvPicPr>
        <xdr:cNvPr id="31" name="Imagen 30"/>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492625" y="16486187"/>
          <a:ext cx="10858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33" sqref="E33"/>
    </sheetView>
  </sheetViews>
  <sheetFormatPr baseColWidth="10" defaultColWidth="10.875" defaultRowHeight="13.5" x14ac:dyDescent="0.25"/>
  <cols>
    <col min="1" max="1" width="7" style="2" customWidth="1"/>
    <col min="2" max="2" width="21.75" style="2" customWidth="1"/>
    <col min="3" max="3" width="17.125" style="2" customWidth="1"/>
    <col min="4" max="4" width="9.5" style="2" customWidth="1"/>
    <col min="5" max="5" width="12.75" style="2" customWidth="1"/>
    <col min="6" max="6" width="29.125" style="2" customWidth="1"/>
    <col min="7" max="7" width="19.75" style="2" customWidth="1"/>
    <col min="8" max="8" width="30.375" style="2" customWidth="1"/>
    <col min="9" max="9" width="30" style="2" customWidth="1"/>
    <col min="10" max="10" width="3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73.5" customHeight="1" x14ac:dyDescent="0.25">
      <c r="A10" s="12" t="str">
        <f>IF(OR(B10&lt;&gt;"",J10&lt;&gt;""),"IMG01","")</f>
        <v>IMG01</v>
      </c>
      <c r="B10" s="62" t="s">
        <v>219</v>
      </c>
      <c r="C10" s="20" t="str">
        <f t="shared" ref="C10:C41" si="0">IF(OR(B10&lt;&gt;"",J10&lt;&gt;""),IF($G$4="Recurso",CONCATENATE($G$4," ",$G$5),$G$4),"")</f>
        <v>Recurso M7A</v>
      </c>
      <c r="D10" s="63" t="s">
        <v>220</v>
      </c>
      <c r="E10" s="63" t="s">
        <v>155</v>
      </c>
      <c r="F10" s="13" t="str">
        <f t="shared" ref="F10" ca="1" si="1">IF(OR(B10&lt;&gt;"",J10&lt;&gt;""),CONCATENATE($C$7,"_",$A10,IF($G$4="Cuaderno de Estudio","_small",CONCATENATE(IF(I10="","","n"),IF(LEFT($G$5,1)="F",".jpg",".png")))),"")</f>
        <v>MA_08_06_REC120_IMG01n.png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9.5" customHeight="1" x14ac:dyDescent="0.25">
      <c r="A11" s="12" t="str">
        <f t="shared" ref="A11:A18" si="3">IF(OR(B11&lt;&gt;"",J11&lt;&gt;""),CONCATENATE(LEFT(A10,3),IF(MID(A10,4,2)+1&lt;10,CONCATENATE("0",MID(A10,4,2)+1))),"")</f>
        <v>IMG02</v>
      </c>
      <c r="B11" s="62" t="s">
        <v>219</v>
      </c>
      <c r="C11" s="20" t="str">
        <f t="shared" si="0"/>
        <v>Recurso M7A</v>
      </c>
      <c r="D11" s="63" t="s">
        <v>220</v>
      </c>
      <c r="E11" s="63" t="s">
        <v>67</v>
      </c>
      <c r="F11" s="13" t="str">
        <f t="shared" ref="F11:F74" ca="1" si="4">IF(OR(B11&lt;&gt;"",J11&lt;&gt;""),CONCATENATE($C$7,"_",$A11,IF($G$4="Cuaderno de Estudio","_small",CONCATENATE(IF(I11="","","n"),IF(LEFT($G$5,1)="F",".jpg",".png")))),"")</f>
        <v>MA_08_06_REC120_IMG02.png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ht="21" customHeight="1" x14ac:dyDescent="0.25">
      <c r="A12" s="12" t="str">
        <f t="shared" si="3"/>
        <v>IMG03</v>
      </c>
      <c r="B12" s="62" t="s">
        <v>219</v>
      </c>
      <c r="C12" s="20" t="str">
        <f t="shared" si="0"/>
        <v>Recurso M7A</v>
      </c>
      <c r="D12" s="63" t="s">
        <v>220</v>
      </c>
      <c r="E12" s="63" t="s">
        <v>67</v>
      </c>
      <c r="F12" s="13" t="str">
        <f t="shared" ca="1" si="4"/>
        <v>MA_08_06_REC120_IMG03.png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30.75" customHeight="1" x14ac:dyDescent="0.25">
      <c r="A13" s="12" t="str">
        <f t="shared" si="3"/>
        <v>IMG04</v>
      </c>
      <c r="B13" s="62" t="s">
        <v>219</v>
      </c>
      <c r="C13" s="20" t="str">
        <f t="shared" si="0"/>
        <v>Recurso M7A</v>
      </c>
      <c r="D13" s="63" t="s">
        <v>220</v>
      </c>
      <c r="E13" s="63" t="s">
        <v>67</v>
      </c>
      <c r="F13" s="13" t="str">
        <f t="shared" ca="1" si="4"/>
        <v>MA_08_06_REC120_IMG04.png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ht="30.75" customHeight="1" x14ac:dyDescent="0.25">
      <c r="A14" s="12" t="str">
        <f t="shared" si="3"/>
        <v>IMG05</v>
      </c>
      <c r="B14" s="62" t="s">
        <v>219</v>
      </c>
      <c r="C14" s="20" t="str">
        <f t="shared" si="0"/>
        <v>Recurso M7A</v>
      </c>
      <c r="D14" s="63" t="s">
        <v>220</v>
      </c>
      <c r="E14" s="63" t="s">
        <v>155</v>
      </c>
      <c r="F14" s="13" t="str">
        <f t="shared" ca="1" si="4"/>
        <v>MA_08_06_REC120_IMG05n.png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MA_08_06_REC120_IMG05a.png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23.25" customHeight="1" x14ac:dyDescent="0.25">
      <c r="A15" s="12" t="str">
        <f t="shared" si="3"/>
        <v>IMG06</v>
      </c>
      <c r="B15" s="62" t="s">
        <v>219</v>
      </c>
      <c r="C15" s="20" t="str">
        <f t="shared" si="0"/>
        <v>Recurso M7A</v>
      </c>
      <c r="D15" s="63" t="s">
        <v>220</v>
      </c>
      <c r="E15" s="63" t="s">
        <v>67</v>
      </c>
      <c r="F15" s="13" t="str">
        <f t="shared" ca="1" si="4"/>
        <v>MA_08_06_REC120_IMG06.png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t="s">
        <v>194</v>
      </c>
      <c r="O15" s="2" t="str">
        <f>'Definición técnica de imagenes'!A24</f>
        <v>F6B</v>
      </c>
    </row>
    <row r="16" spans="1:16" s="11" customFormat="1" ht="22.5" customHeight="1" x14ac:dyDescent="0.3">
      <c r="A16" s="12" t="str">
        <f t="shared" si="3"/>
        <v>IMG07</v>
      </c>
      <c r="B16" s="62" t="s">
        <v>219</v>
      </c>
      <c r="C16" s="20" t="str">
        <f t="shared" si="0"/>
        <v>Recurso M7A</v>
      </c>
      <c r="D16" s="63" t="s">
        <v>220</v>
      </c>
      <c r="E16" s="63" t="s">
        <v>67</v>
      </c>
      <c r="F16" s="13" t="str">
        <f t="shared" ca="1" si="4"/>
        <v>MA_08_06_REC120_IMG07.png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t="s">
        <v>198</v>
      </c>
      <c r="K16" s="68" t="s">
        <v>195</v>
      </c>
      <c r="O16" s="2" t="str">
        <f>'Definición técnica de imagenes'!A25</f>
        <v>F7</v>
      </c>
    </row>
    <row r="17" spans="1:15" s="11" customFormat="1" ht="54" x14ac:dyDescent="0.25">
      <c r="A17" s="12" t="str">
        <f t="shared" si="3"/>
        <v>IMG08</v>
      </c>
      <c r="B17" s="62" t="s">
        <v>219</v>
      </c>
      <c r="C17" s="20" t="str">
        <f t="shared" si="0"/>
        <v>Recurso M7A</v>
      </c>
      <c r="D17" s="63" t="s">
        <v>220</v>
      </c>
      <c r="E17" s="63" t="s">
        <v>67</v>
      </c>
      <c r="F17" s="13" t="str">
        <f t="shared" ca="1" si="4"/>
        <v>MA_08_06_REC120_IMG08.png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199</v>
      </c>
      <c r="K17" s="66" t="s">
        <v>196</v>
      </c>
      <c r="O17" s="2" t="str">
        <f>'Definición técnica de imagenes'!A27</f>
        <v>F7B</v>
      </c>
    </row>
    <row r="18" spans="1:15" s="11" customFormat="1" ht="33" customHeight="1" x14ac:dyDescent="0.25">
      <c r="A18" s="12" t="str">
        <f t="shared" si="3"/>
        <v>IMG09</v>
      </c>
      <c r="B18" s="62" t="s">
        <v>219</v>
      </c>
      <c r="C18" s="20" t="str">
        <f t="shared" si="0"/>
        <v>Recurso M7A</v>
      </c>
      <c r="D18" s="63" t="s">
        <v>220</v>
      </c>
      <c r="E18" s="63" t="s">
        <v>155</v>
      </c>
      <c r="F18" s="13" t="str">
        <f t="shared" ca="1" si="4"/>
        <v>MA_08_06_REC120_IMG09n.png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MA_08_06_REC120_IMG09a.png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200</v>
      </c>
      <c r="K18" s="66"/>
      <c r="O18" s="2" t="str">
        <f>'Definición técnica de imagenes'!A30</f>
        <v>F8</v>
      </c>
    </row>
    <row r="19" spans="1:15" s="11" customFormat="1" ht="52.5" customHeight="1" x14ac:dyDescent="0.3">
      <c r="A19" s="12" t="str">
        <f t="shared" ref="A19:A50" si="6">IF(OR(B19&lt;&gt;"",J19&lt;&gt;""),CONCATENATE(LEFT(A18,3),IF(MID(A18,4,2)+1&lt;10,CONCATENATE("0",MID(A18,4,2)+1),MID(A18,4,2)+1)),"")</f>
        <v>IMG10</v>
      </c>
      <c r="B19" s="62" t="s">
        <v>219</v>
      </c>
      <c r="C19" s="20" t="str">
        <f t="shared" si="0"/>
        <v>Recurso M7A</v>
      </c>
      <c r="D19" s="63" t="s">
        <v>220</v>
      </c>
      <c r="E19" s="63" t="s">
        <v>67</v>
      </c>
      <c r="F19" s="13" t="str">
        <f t="shared" ca="1" si="4"/>
        <v>MA_08_06_REC120_IMG10.png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201</v>
      </c>
      <c r="K19" s="68"/>
      <c r="O19" s="2" t="str">
        <f>'Definición técnica de imagenes'!A31</f>
        <v>F10</v>
      </c>
    </row>
    <row r="20" spans="1:15" s="11" customFormat="1" ht="59.25" customHeight="1" x14ac:dyDescent="0.25">
      <c r="A20" s="12" t="str">
        <f t="shared" si="6"/>
        <v>IMG11</v>
      </c>
      <c r="B20" s="62" t="s">
        <v>219</v>
      </c>
      <c r="C20" s="20" t="str">
        <f t="shared" si="0"/>
        <v>Recurso M7A</v>
      </c>
      <c r="D20" s="63" t="s">
        <v>220</v>
      </c>
      <c r="E20" s="63" t="s">
        <v>67</v>
      </c>
      <c r="F20" s="13" t="str">
        <f t="shared" ca="1" si="4"/>
        <v>MA_08_06_REC120_IMG11.png</v>
      </c>
      <c r="G20" s="13" t="str">
        <f ca="1">IF($F20&lt;&gt;"",IF($G$4="Recurso",VLOOKUP($E20,OFFSET('Definición técnica de imagenes'!$A$1,MATCH($G$5,'Definición técnica de imagenes'!$A$1:$A$104,0)-1,1,COUNTIF('Definición técnica de imagenes'!$A$3:$A$102,$G$5),5),5,FALSE),'Definición técnica de imagenes'!$F$16),"")</f>
        <v>110 x 110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7" t="s">
        <v>202</v>
      </c>
      <c r="K20" s="66"/>
      <c r="O20" s="2" t="str">
        <f>'Definición técnica de imagenes'!A32</f>
        <v>F10B</v>
      </c>
    </row>
    <row r="21" spans="1:15" s="11" customFormat="1" ht="49.5" customHeight="1" x14ac:dyDescent="0.25">
      <c r="A21" s="12" t="str">
        <f t="shared" si="6"/>
        <v>IMG12</v>
      </c>
      <c r="B21" s="62" t="s">
        <v>219</v>
      </c>
      <c r="C21" s="20" t="str">
        <f t="shared" si="0"/>
        <v>Recurso M7A</v>
      </c>
      <c r="D21" s="63" t="s">
        <v>220</v>
      </c>
      <c r="E21" s="63" t="s">
        <v>67</v>
      </c>
      <c r="F21" s="13" t="str">
        <f t="shared" ca="1" si="4"/>
        <v>MA_08_06_REC120_IMG12.png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t="s">
        <v>203</v>
      </c>
      <c r="K21" s="66"/>
      <c r="O21" s="2" t="str">
        <f>'Definición técnica de imagenes'!A33</f>
        <v>F11</v>
      </c>
    </row>
    <row r="22" spans="1:15" s="11" customFormat="1" ht="24" customHeight="1" x14ac:dyDescent="0.25">
      <c r="A22" s="12" t="str">
        <f t="shared" si="6"/>
        <v>IMG13</v>
      </c>
      <c r="B22" s="62" t="s">
        <v>219</v>
      </c>
      <c r="C22" s="20" t="str">
        <f t="shared" si="0"/>
        <v>Recurso M7A</v>
      </c>
      <c r="D22" s="63" t="s">
        <v>220</v>
      </c>
      <c r="E22" s="63" t="s">
        <v>155</v>
      </c>
      <c r="F22" s="13" t="str">
        <f t="shared" ca="1" si="4"/>
        <v>MA_08_06_REC120_IMG13n.png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MA_08_06_REC120_IMG13a.png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t="s">
        <v>204</v>
      </c>
      <c r="K22" s="69"/>
      <c r="O22" s="2" t="str">
        <f>'Definición técnica de imagenes'!A34</f>
        <v>F12</v>
      </c>
    </row>
    <row r="23" spans="1:15" s="11" customFormat="1" ht="54" x14ac:dyDescent="0.25">
      <c r="A23" s="12" t="str">
        <f t="shared" si="6"/>
        <v>IMG14</v>
      </c>
      <c r="B23" s="62" t="s">
        <v>219</v>
      </c>
      <c r="C23" s="20" t="str">
        <f t="shared" si="0"/>
        <v>Recurso M7A</v>
      </c>
      <c r="D23" s="63" t="s">
        <v>220</v>
      </c>
      <c r="E23" s="63" t="s">
        <v>67</v>
      </c>
      <c r="F23" s="13" t="str">
        <f t="shared" ca="1" si="4"/>
        <v>MA_08_06_REC120_IMG14.png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206</v>
      </c>
      <c r="K23" s="64" t="s">
        <v>205</v>
      </c>
      <c r="O23" s="2" t="str">
        <f>'Definición técnica de imagenes'!A35</f>
        <v>F13</v>
      </c>
    </row>
    <row r="24" spans="1:15" s="11" customFormat="1" ht="54" x14ac:dyDescent="0.25">
      <c r="A24" s="12" t="str">
        <f t="shared" si="6"/>
        <v>IMG15</v>
      </c>
      <c r="B24" s="62" t="s">
        <v>219</v>
      </c>
      <c r="C24" s="20" t="str">
        <f t="shared" si="0"/>
        <v>Recurso M7A</v>
      </c>
      <c r="D24" s="63" t="s">
        <v>220</v>
      </c>
      <c r="E24" s="63" t="s">
        <v>67</v>
      </c>
      <c r="F24" s="13" t="str">
        <f t="shared" ca="1" si="4"/>
        <v>MA_08_06_REC120_IMG15.png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t="s">
        <v>210</v>
      </c>
      <c r="K24" s="65" t="s">
        <v>207</v>
      </c>
      <c r="O24" s="2" t="str">
        <f>'Definición técnica de imagenes'!A37</f>
        <v>F13B</v>
      </c>
    </row>
    <row r="25" spans="1:15" s="11" customFormat="1" ht="54" x14ac:dyDescent="0.25">
      <c r="A25" s="12" t="str">
        <f t="shared" si="6"/>
        <v>IMG16</v>
      </c>
      <c r="B25" s="62" t="s">
        <v>219</v>
      </c>
      <c r="C25" s="20" t="str">
        <f t="shared" si="0"/>
        <v>Recurso M7A</v>
      </c>
      <c r="D25" s="63" t="s">
        <v>220</v>
      </c>
      <c r="E25" s="63" t="s">
        <v>67</v>
      </c>
      <c r="F25" s="13" t="str">
        <f t="shared" ca="1" si="4"/>
        <v>MA_08_06_REC120_IMG16.png</v>
      </c>
      <c r="G25" s="13" t="str">
        <f ca="1">IF($F25&lt;&gt;"",IF($G$4="Recurso",VLOOKUP($E25,OFFSET('Definición técnica de imagenes'!$A$1,MATCH($G$5,'Definición técnica de imagenes'!$A$1:$A$104,0)-1,1,COUNTIF('Definición técnica de imagenes'!$A$3:$A$102,$G$5),5),5,FALSE),'Definición técnica de imagenes'!$F$16),"")</f>
        <v>110 x 110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t="s">
        <v>209</v>
      </c>
      <c r="K25" s="64" t="s">
        <v>208</v>
      </c>
    </row>
    <row r="26" spans="1:15" s="11" customFormat="1" ht="72" customHeight="1" x14ac:dyDescent="0.25">
      <c r="A26" s="12" t="str">
        <f t="shared" si="6"/>
        <v>IMG17</v>
      </c>
      <c r="B26" s="62" t="s">
        <v>219</v>
      </c>
      <c r="C26" s="20" t="str">
        <f t="shared" si="0"/>
        <v>Recurso M7A</v>
      </c>
      <c r="D26" s="63" t="s">
        <v>220</v>
      </c>
      <c r="E26" s="63" t="s">
        <v>155</v>
      </c>
      <c r="F26" s="13" t="str">
        <f t="shared" ca="1" si="4"/>
        <v>MA_08_06_REC120_IMG17n.png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MA_08_06_REC120_IMG17a.png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t="s">
        <v>211</v>
      </c>
      <c r="K26" s="64"/>
    </row>
    <row r="27" spans="1:15" s="11" customFormat="1" ht="71.25" customHeight="1" x14ac:dyDescent="0.25">
      <c r="A27" s="12" t="str">
        <f t="shared" si="6"/>
        <v>IMG18</v>
      </c>
      <c r="B27" s="62" t="s">
        <v>219</v>
      </c>
      <c r="C27" s="20" t="str">
        <f t="shared" si="0"/>
        <v>Recurso M7A</v>
      </c>
      <c r="D27" s="63" t="s">
        <v>220</v>
      </c>
      <c r="E27" s="63" t="s">
        <v>67</v>
      </c>
      <c r="F27" s="13" t="str">
        <f t="shared" ca="1" si="4"/>
        <v>MA_08_06_REC120_IMG18.png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212</v>
      </c>
      <c r="K27" s="64"/>
      <c r="O27" s="2"/>
    </row>
    <row r="28" spans="1:15" s="11" customFormat="1" ht="27" x14ac:dyDescent="0.25">
      <c r="A28" s="12" t="str">
        <f t="shared" si="6"/>
        <v>IMG19</v>
      </c>
      <c r="B28" s="62" t="s">
        <v>219</v>
      </c>
      <c r="C28" s="20" t="str">
        <f t="shared" si="0"/>
        <v>Recurso M7A</v>
      </c>
      <c r="D28" s="63" t="s">
        <v>220</v>
      </c>
      <c r="E28" s="63" t="s">
        <v>67</v>
      </c>
      <c r="F28" s="13" t="str">
        <f t="shared" ca="1" si="4"/>
        <v>MA_08_06_REC120_IMG19.png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213</v>
      </c>
      <c r="K28" s="64"/>
    </row>
    <row r="29" spans="1:15" s="11" customFormat="1" ht="27" x14ac:dyDescent="0.25">
      <c r="A29" s="12" t="str">
        <f t="shared" si="6"/>
        <v>IMG20</v>
      </c>
      <c r="B29" s="62" t="s">
        <v>219</v>
      </c>
      <c r="C29" s="20" t="str">
        <f t="shared" si="0"/>
        <v>Recurso M7A</v>
      </c>
      <c r="D29" s="63" t="s">
        <v>220</v>
      </c>
      <c r="E29" s="63" t="s">
        <v>67</v>
      </c>
      <c r="F29" s="13" t="str">
        <f t="shared" ca="1" si="4"/>
        <v>MA_08_06_REC120_IMG20.png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214</v>
      </c>
      <c r="K29" s="64"/>
    </row>
    <row r="30" spans="1:15" s="11" customFormat="1" ht="54" customHeight="1" x14ac:dyDescent="0.25">
      <c r="A30" s="12" t="str">
        <f t="shared" si="6"/>
        <v>IMG21</v>
      </c>
      <c r="B30" s="62" t="s">
        <v>219</v>
      </c>
      <c r="C30" s="20" t="str">
        <f t="shared" si="0"/>
        <v>Recurso M7A</v>
      </c>
      <c r="D30" s="63" t="s">
        <v>220</v>
      </c>
      <c r="E30" s="63" t="s">
        <v>155</v>
      </c>
      <c r="F30" s="13" t="str">
        <f t="shared" ca="1" si="4"/>
        <v>MA_08_06_REC120_IMG21n.png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MA_08_06_REC120_IMG21a.png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t="s">
        <v>215</v>
      </c>
      <c r="K30" s="64"/>
    </row>
    <row r="31" spans="1:15" s="11" customFormat="1" ht="24" customHeight="1" x14ac:dyDescent="0.25">
      <c r="A31" s="12" t="str">
        <f t="shared" si="6"/>
        <v>IMG22</v>
      </c>
      <c r="B31" s="62" t="s">
        <v>219</v>
      </c>
      <c r="C31" s="20" t="str">
        <f t="shared" si="0"/>
        <v>Recurso M7A</v>
      </c>
      <c r="D31" s="63" t="s">
        <v>220</v>
      </c>
      <c r="E31" s="63" t="s">
        <v>67</v>
      </c>
      <c r="F31" s="13" t="str">
        <f t="shared" ca="1" si="4"/>
        <v>MA_08_06_REC120_IMG22.png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t="s">
        <v>216</v>
      </c>
      <c r="K31" s="64"/>
    </row>
    <row r="32" spans="1:15" s="11" customFormat="1" ht="24" customHeight="1" x14ac:dyDescent="0.25">
      <c r="A32" s="12" t="str">
        <f t="shared" si="6"/>
        <v>IMG23</v>
      </c>
      <c r="B32" s="62" t="s">
        <v>219</v>
      </c>
      <c r="C32" s="20" t="str">
        <f t="shared" si="0"/>
        <v>Recurso M7A</v>
      </c>
      <c r="D32" s="63" t="s">
        <v>220</v>
      </c>
      <c r="E32" s="63" t="s">
        <v>67</v>
      </c>
      <c r="F32" s="13" t="str">
        <f t="shared" ca="1" si="4"/>
        <v>MA_08_06_REC120_IMG23.png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t="s">
        <v>217</v>
      </c>
      <c r="K32" s="64"/>
    </row>
    <row r="33" spans="1:15" s="11" customFormat="1" ht="17.25" customHeight="1" x14ac:dyDescent="0.25">
      <c r="A33" s="12" t="str">
        <f t="shared" si="6"/>
        <v>IMG24</v>
      </c>
      <c r="B33" s="62" t="s">
        <v>219</v>
      </c>
      <c r="C33" s="20" t="str">
        <f t="shared" si="0"/>
        <v>Recurso M7A</v>
      </c>
      <c r="D33" s="63" t="s">
        <v>220</v>
      </c>
      <c r="E33" s="63" t="s">
        <v>67</v>
      </c>
      <c r="F33" s="13" t="str">
        <f t="shared" ca="1" si="4"/>
        <v>MA_08_06_REC120_IMG24.png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t="s">
        <v>218</v>
      </c>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2015-12-20T11:44:03Z</dcterms:modified>
</cp:coreProperties>
</file>