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H57" i="1" s="1"/>
  <c r="I58" i="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H53" i="1"/>
  <c r="H52" i="1"/>
  <c r="H51"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D17" i="2" l="1"/>
  <c r="D18" i="2" s="1"/>
  <c r="A12" i="1"/>
  <c r="A13" i="1" s="1"/>
  <c r="H11" i="1"/>
  <c r="F11" i="1"/>
  <c r="G11" i="1" s="1"/>
  <c r="D5" i="2"/>
  <c r="D7" i="2" s="1"/>
  <c r="H10"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F40" i="1" l="1"/>
  <c r="G40" i="1" s="1"/>
  <c r="H40" i="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F50" i="1" l="1"/>
  <c r="G50" i="1" s="1"/>
  <c r="H50" i="1"/>
  <c r="A51" i="1"/>
  <c r="F51" i="1" s="1"/>
  <c r="G51" i="1" s="1"/>
  <c r="A52" i="1" l="1"/>
  <c r="F52" i="1" s="1"/>
  <c r="G52" i="1" s="1"/>
  <c r="A53" i="1" l="1"/>
  <c r="F53" i="1" s="1"/>
  <c r="G53" i="1" s="1"/>
  <c r="A54" i="1" l="1"/>
  <c r="F54" i="1" s="1"/>
  <c r="G54" i="1" s="1"/>
  <c r="A55" i="1" l="1"/>
  <c r="F55" i="1" l="1"/>
  <c r="G55" i="1" s="1"/>
  <c r="H55" i="1"/>
  <c r="A56" i="1"/>
  <c r="F56" i="1" s="1"/>
  <c r="G56" i="1" s="1"/>
  <c r="A57" i="1" l="1"/>
  <c r="F57" i="1" s="1"/>
  <c r="G57" i="1" s="1"/>
  <c r="A58" i="1" l="1"/>
  <c r="F58" i="1" s="1"/>
  <c r="G58" i="1" s="1"/>
  <c r="A59" i="1" l="1"/>
  <c r="F59" i="1" s="1"/>
  <c r="G59" i="1" s="1"/>
  <c r="A60" i="1" l="1"/>
  <c r="A61" i="1" l="1"/>
  <c r="A62" i="1" l="1"/>
</calcChain>
</file>

<file path=xl/sharedStrings.xml><?xml version="1.0" encoding="utf-8"?>
<sst xmlns="http://schemas.openxmlformats.org/spreadsheetml/2006/main" count="388" uniqueCount="196">
  <si>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</si>
  <si>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</si>
  <si>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</si>
  <si>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</si>
  <si>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</si>
  <si>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</si>
  <si>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</si>
  <si>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</si>
  <si>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</si>
  <si>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</si>
  <si>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</si>
  <si>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</si>
  <si>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</si>
  <si>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</si>
  <si>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</si>
  <si>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</si>
  <si>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</si>
  <si>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</si>
  <si>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</si>
  <si>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</si>
  <si>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</si>
  <si>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</si>
  <si>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</si>
  <si>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</si>
  <si>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</si>
  <si>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</si>
  <si>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</si>
  <si>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</si>
  <si>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</si>
  <si>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</si>
  <si>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</si>
  <si>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</si>
  <si>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</si>
  <si>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</si>
  <si>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</si>
  <si>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</si>
  <si>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</si>
  <si>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</si>
  <si>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</si>
  <si>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</si>
  <si>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</si>
  <si>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</si>
  <si>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</si>
  <si>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</si>
  <si>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</si>
  <si>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</si>
  <si>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</si>
  <si>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</si>
  <si>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</si>
  <si>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</si>
  <si>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</si>
  <si>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</si>
  <si>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</si>
  <si>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</si>
  <si>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</si>
  <si>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</si>
  <si>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</si>
  <si>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</si>
  <si>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</si>
  <si>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</si>
  <si>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</si>
  <si>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</si>
  <si>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</si>
  <si>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</si>
  <si>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</si>
  <si>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</si>
  <si>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</si>
  <si>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</si>
  <si>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</si>
  <si>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</si>
  <si>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</si>
  <si>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</si>
  <si>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</si>
  <si>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</si>
  <si>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</si>
  <si>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</si>
  <si>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</si>
  <si>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</si>
  <si>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</si>
  <si>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</si>
  <si>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</si>
  <si>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</si>
  <si>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</si>
  <si>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</si>
  <si>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</si>
  <si>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</si>
  <si>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</si>
  <si>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</si>
  <si>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</si>
  <si>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</si>
  <si>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</si>
  <si>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</si>
  <si>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</si>
  <si>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</si>
  <si>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</si>
  <si>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</si>
  <si>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</si>
  <si>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</si>
  <si>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</si>
  <si>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</si>
  <si>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</si>
  <si>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</si>
  <si>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</si>
  <si>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</si>
  <si>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</si>
  <si>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</si>
  <si>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</si>
  <si>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</si>
  <si>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</si>
  <si>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</si>
  <si>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</si>
  <si>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</si>
  <si>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</si>
  <si>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</si>
  <si>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</si>
  <si>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</si>
  <si>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</si>
  <si>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</si>
  <si>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</si>
  <si>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</si>
  <si>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</si>
  <si>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</si>
  <si>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</si>
  <si>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</si>
  <si>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</si>
  <si>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</si>
  <si>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</si>
  <si>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</si>
  <si>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</si>
  <si>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</si>
  <si>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</si>
  <si>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</si>
  <si>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</si>
  <si>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</si>
  <si>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</si>
  <si>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</si>
  <si>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</si>
  <si>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</si>
  <si>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</si>
  <si>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</si>
  <si>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</si>
  <si>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</si>
  <si>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</si>
  <si>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</si>
  <si>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</si>
  <si>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</si>
  <si>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</si>
  <si>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</si>
  <si>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</si>
  <si>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</si>
  <si>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</si>
  <si>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</si>
  <si>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</si>
  <si>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</si>
  <si>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</si>
  <si>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</si>
  <si>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</si>
  <si>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</si>
  <si>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</si>
  <si>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</si>
  <si>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</si>
  <si>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</si>
  <si>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</si>
  <si>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</si>
  <si>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</si>
  <si>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</si>
  <si>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</si>
  <si>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</si>
  <si>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</si>
  <si>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</si>
  <si>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</si>
  <si>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</si>
  <si>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</si>
  <si>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</si>
  <si>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</si>
  <si>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</si>
  <si>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</si>
  <si>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</si>
  <si>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</si>
  <si>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</si>
  <si>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</si>
  <si>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</si>
  <si>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</si>
  <si>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</si>
  <si>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</si>
  <si>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</si>
  <si>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</si>
  <si>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</si>
  <si>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MA_08_06_REC140</t>
  </si>
  <si>
    <t>Fotografía</t>
  </si>
  <si>
    <t xml:space="preserve">ver imagen </t>
  </si>
  <si>
    <t>Dejar solo los chocolates</t>
  </si>
  <si>
    <t>quitar la palabra "mts" y dejar solo la letra m sin cursiva y en minúscula, tratar de que el triángulo se vea plano con respecto a la imagen</t>
  </si>
  <si>
    <t>la letra x debe ir en cursiva y en minúscula</t>
  </si>
  <si>
    <t>la x debe ir en cursiva y minúscula, reemplazar la palabra metros por la letra m en minúscula y sin cursiva</t>
  </si>
  <si>
    <t>Josué Malagón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</si>
</sst>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254000</xdr:colOff>
      <xdr:row>14</xdr:row>
      <xdr:rowOff>79375</xdr:rowOff>
    </xdr:from>
    <xdr:to>
      <xdr:col>9</xdr:col>
      <xdr:colOff>2460625</xdr:colOff>
      <xdr:row>14</xdr:row>
      <xdr:rowOff>1988426</xdr:rowOff>
    </xdr:to>
    <xdr:pic>
      <xdr:nvPicPr>
        <xdr:cNvPr id="2" name="1 Imagen"/>
        <xdr:cNvPicPr>
          <a:picLocks noChangeAspect="1"/>
        </xdr:cNvPicPr>
      </xdr:nvPicPr>
      <xdr:blipFill>
        <a:blip xmlns:r="http://schemas.openxmlformats.org/officeDocument/2006/relationships" r:embed="rId1"/>
        <a:stretch>
          <a:fillRect/>
        </a:stretch>
      </xdr:blipFill>
      <xdr:spPr>
        <a:xfrm>
          <a:off x="13954125" y="6350000"/>
          <a:ext cx="2206625" cy="1909051"/>
        </a:xfrm>
        <a:prstGeom prst="rect">
          <a:avLst/>
        </a:prstGeom>
      </xdr:spPr>
    </xdr:pic>
    <xdr:clientData/>
  </xdr:twoCellAnchor>
  <xdr:twoCellAnchor editAs="oneCell">
    <xdr:from>
      <xdr:col>9</xdr:col>
      <xdr:colOff>190500</xdr:colOff>
      <xdr:row>16</xdr:row>
      <xdr:rowOff>63500</xdr:rowOff>
    </xdr:from>
    <xdr:to>
      <xdr:col>9</xdr:col>
      <xdr:colOff>2479911</xdr:colOff>
      <xdr:row>16</xdr:row>
      <xdr:rowOff>2079625</xdr:rowOff>
    </xdr:to>
    <xdr:pic>
      <xdr:nvPicPr>
        <xdr:cNvPr id="3" name="2 Imagen"/>
        <xdr:cNvPicPr>
          <a:picLocks noChangeAspect="1"/>
        </xdr:cNvPicPr>
      </xdr:nvPicPr>
      <xdr:blipFill>
        <a:blip xmlns:r="http://schemas.openxmlformats.org/officeDocument/2006/relationships" r:embed="rId2"/>
        <a:stretch>
          <a:fillRect/>
        </a:stretch>
      </xdr:blipFill>
      <xdr:spPr>
        <a:xfrm>
          <a:off x="13890625" y="8921750"/>
          <a:ext cx="2289411" cy="2016125"/>
        </a:xfrm>
        <a:prstGeom prst="rect">
          <a:avLst/>
        </a:prstGeom>
      </xdr:spPr>
    </xdr:pic>
    <xdr:clientData/>
  </xdr:twoCellAnchor>
  <xdr:twoCellAnchor editAs="oneCell">
    <xdr:from>
      <xdr:col>9</xdr:col>
      <xdr:colOff>95250</xdr:colOff>
      <xdr:row>18</xdr:row>
      <xdr:rowOff>158751</xdr:rowOff>
    </xdr:from>
    <xdr:to>
      <xdr:col>10</xdr:col>
      <xdr:colOff>114066</xdr:colOff>
      <xdr:row>18</xdr:row>
      <xdr:rowOff>1793875</xdr:rowOff>
    </xdr:to>
    <xdr:pic>
      <xdr:nvPicPr>
        <xdr:cNvPr id="4" name="3 Imagen"/>
        <xdr:cNvPicPr>
          <a:picLocks noChangeAspect="1"/>
        </xdr:cNvPicPr>
      </xdr:nvPicPr>
      <xdr:blipFill>
        <a:blip xmlns:r="http://schemas.openxmlformats.org/officeDocument/2006/relationships" r:embed="rId3"/>
        <a:stretch>
          <a:fillRect/>
        </a:stretch>
      </xdr:blipFill>
      <xdr:spPr>
        <a:xfrm>
          <a:off x="13795375" y="12731751"/>
          <a:ext cx="2669941" cy="16351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42359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195</v>
      </c>
      <c r="D5" s="90"/>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15.5" customHeight="1" x14ac:dyDescent="0.25">
      <c r="A10" s="12" t="str">
        <f>IF(OR(B10&lt;&gt;"",J10&lt;&gt;""),"IMG01","")</f>
        <v>IMG01</v>
      </c>
      <c r="B10" s="62">
        <v>76581859</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MA_08_06_REC140_IMG01n.png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MA_08_06_REC140_IMG01a.png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51.75" customHeight="1" x14ac:dyDescent="0.25">
      <c r="A11" s="12" t="str">
        <f t="shared" ref="A11:A18" si="3">IF(OR(B11&lt;&gt;"",J11&lt;&gt;""),CONCATENATE(LEFT(A10,3),IF(MID(A10,4,2)+1&lt;10,CONCATENATE("0",MID(A10,4,2)+1))),"")</f>
        <v>IMG02</v>
      </c>
      <c r="B11" s="62">
        <v>61378114</v>
      </c>
      <c r="C11" s="20" t="str">
        <f t="shared" si="0"/>
        <v>Recurso M101</v>
      </c>
      <c r="D11" s="63" t="s">
        <v>189</v>
      </c>
      <c r="E11" s="63" t="s">
        <v>155</v>
      </c>
      <c r="F11" s="13" t="str">
        <f t="shared" ref="F11:F74" ca="1" si="4">IF(OR(B11&lt;&gt;"",J11&lt;&gt;""),CONCATENATE($C$7,"_",$A11,IF($G$4="Cuaderno de Estudio","_small",CONCATENATE(IF(I11="","","n"),IF(LEFT($G$5,1)="F",".jpg",".png")))),"")</f>
        <v>MA_08_06_REC140_IMG02n.png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MA_08_06_REC140_IMG02a.png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50.25" customHeight="1" x14ac:dyDescent="0.25">
      <c r="A12" s="12" t="str">
        <f t="shared" si="3"/>
        <v>IMG03</v>
      </c>
      <c r="B12" s="62">
        <v>94508929</v>
      </c>
      <c r="C12" s="20" t="str">
        <f t="shared" si="0"/>
        <v>Recurso M101</v>
      </c>
      <c r="D12" s="63" t="s">
        <v>189</v>
      </c>
      <c r="E12" s="63" t="s">
        <v>155</v>
      </c>
      <c r="F12" s="13" t="str">
        <f t="shared" ca="1" si="4"/>
        <v>MA_08_06_REC140_IMG03n.png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MA_08_06_REC140_IMG03a.png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47.25" customHeight="1" x14ac:dyDescent="0.25">
      <c r="A13" s="12" t="str">
        <f t="shared" si="3"/>
        <v>IMG04</v>
      </c>
      <c r="B13" s="62">
        <v>169733951</v>
      </c>
      <c r="C13" s="20" t="str">
        <f t="shared" si="0"/>
        <v>Recurso M101</v>
      </c>
      <c r="D13" s="63" t="s">
        <v>189</v>
      </c>
      <c r="E13" s="63" t="s">
        <v>155</v>
      </c>
      <c r="F13" s="13" t="str">
        <f t="shared" ca="1" si="4"/>
        <v>MA_08_06_REC140_IMG04n.png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MA_08_06_REC140_IMG04a.png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61.5" customHeight="1" x14ac:dyDescent="0.25">
      <c r="A14" s="12" t="str">
        <f t="shared" si="3"/>
        <v>IMG05</v>
      </c>
      <c r="B14" s="62">
        <v>249723826</v>
      </c>
      <c r="C14" s="20" t="str">
        <f t="shared" si="0"/>
        <v>Recurso M101</v>
      </c>
      <c r="D14" s="63" t="s">
        <v>189</v>
      </c>
      <c r="E14" s="63" t="s">
        <v>155</v>
      </c>
      <c r="F14" s="13" t="str">
        <f t="shared" ca="1" si="4"/>
        <v>MA_08_06_REC140_IMG05n.png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MA_08_06_REC140_IMG05a.png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59" customHeight="1" x14ac:dyDescent="0.25">
      <c r="A15" s="12" t="str">
        <f t="shared" si="3"/>
        <v>IMG06</v>
      </c>
      <c r="B15" s="62" t="s">
        <v>190</v>
      </c>
      <c r="C15" s="20" t="str">
        <f t="shared" si="0"/>
        <v>Recurso M101</v>
      </c>
      <c r="D15" s="63" t="s">
        <v>187</v>
      </c>
      <c r="E15" s="63" t="s">
        <v>155</v>
      </c>
      <c r="F15" s="13" t="str">
        <f t="shared" ca="1" si="4"/>
        <v>MA_08_06_REC140_IMG06n.png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MA_08_06_REC140_IMG06a.png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194</v>
      </c>
      <c r="O15" s="2" t="str">
        <f>'Definición técnica de imagenes'!A24</f>
        <v>F6B</v>
      </c>
    </row>
    <row r="16" spans="1:16" s="11" customFormat="1" ht="45" customHeight="1" x14ac:dyDescent="0.3">
      <c r="A16" s="12" t="str">
        <f t="shared" si="3"/>
        <v>IMG07</v>
      </c>
      <c r="B16" s="62">
        <v>168370127</v>
      </c>
      <c r="C16" s="20" t="str">
        <f t="shared" si="0"/>
        <v>Recurso M101</v>
      </c>
      <c r="D16" s="63" t="s">
        <v>189</v>
      </c>
      <c r="E16" s="63" t="s">
        <v>155</v>
      </c>
      <c r="F16" s="13" t="str">
        <f t="shared" ca="1" si="4"/>
        <v>MA_08_06_REC140_IMG07n.png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MA_08_06_REC140_IMG07a.png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168" customHeight="1" x14ac:dyDescent="0.25">
      <c r="A17" s="12" t="str">
        <f t="shared" si="3"/>
        <v>IMG08</v>
      </c>
      <c r="B17" s="62">
        <v>133092458</v>
      </c>
      <c r="C17" s="20" t="str">
        <f t="shared" si="0"/>
        <v>Recurso M101</v>
      </c>
      <c r="D17" s="63" t="s">
        <v>187</v>
      </c>
      <c r="E17" s="63" t="s">
        <v>155</v>
      </c>
      <c r="F17" s="13" t="str">
        <f t="shared" ca="1" si="4"/>
        <v>MA_08_06_REC140_IMG08n.png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MA_08_06_REC140_IMG08a.png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193</v>
      </c>
      <c r="O17" s="2" t="str">
        <f>'Definición técnica de imagenes'!A27</f>
        <v>F7B</v>
      </c>
    </row>
    <row r="18" spans="1:15" s="11" customFormat="1" ht="124.5" customHeight="1" x14ac:dyDescent="0.25">
      <c r="A18" s="12" t="str">
        <f t="shared" si="3"/>
        <v>IMG09</v>
      </c>
      <c r="B18" s="62">
        <v>140056276</v>
      </c>
      <c r="C18" s="20" t="str">
        <f t="shared" si="0"/>
        <v>Recurso M101</v>
      </c>
      <c r="D18" s="63" t="s">
        <v>189</v>
      </c>
      <c r="E18" s="63" t="s">
        <v>155</v>
      </c>
      <c r="F18" s="13" t="str">
        <f t="shared" ca="1" si="4"/>
        <v>MA_08_06_REC140_IMG09n.png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MA_08_06_REC140_IMG09a.png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151.5" customHeight="1" x14ac:dyDescent="0.3">
      <c r="A19" s="12" t="str">
        <f t="shared" ref="A19:A50" si="6">IF(OR(B19&lt;&gt;"",J19&lt;&gt;""),CONCATENATE(LEFT(A18,3),IF(MID(A18,4,2)+1&lt;10,CONCATENATE("0",MID(A18,4,2)+1),MID(A18,4,2)+1)),"")</f>
        <v>IMG10</v>
      </c>
      <c r="B19" s="62">
        <v>219887434</v>
      </c>
      <c r="C19" s="20" t="str">
        <f t="shared" si="0"/>
        <v>Recurso M101</v>
      </c>
      <c r="D19" s="63" t="s">
        <v>187</v>
      </c>
      <c r="E19" s="63" t="s">
        <v>155</v>
      </c>
      <c r="F19" s="13" t="str">
        <f t="shared" ca="1" si="4"/>
        <v>MA_08_06_REC140_IMG10n.png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MA_08_06_REC140_IMG10a.png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t="s">
        <v>192</v>
      </c>
      <c r="O19" s="2" t="str">
        <f>'Definición técnica de imagenes'!A31</f>
        <v>F10</v>
      </c>
    </row>
    <row r="20" spans="1:15" s="11" customFormat="1" ht="42.7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45"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41.2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46.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45.7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46.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40.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42.7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43.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37.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4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47.2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39.7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51"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38.2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54.7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47.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47.2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54.75"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50.2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43.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43.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4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43.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49.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55.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5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48.75"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51.7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48.7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51.75"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47.2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45"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45.7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63.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51"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48.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49.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51.75"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MA_06_02_REC10</v>
      </c>
      <c r="E17" s="100"/>
      <c r="F17" s="101"/>
      <c r="J17" s="22">
        <v>14</v>
      </c>
      <c r="K17" s="22">
        <v>14</v>
      </c>
    </row>
    <row r="18" spans="1:11" ht="79.5" thickBot="1" x14ac:dyDescent="0.3">
      <c r="A18" s="33" t="s">
        <v>48</v>
      </c>
      <c r="B18" s="31"/>
      <c r="C18" s="59" t="s">
        <v>120</v>
      </c>
      <c r="D18" s="91" t="str">
        <f>CONCATENATE("SolicitudGrafica_",D17,".xls")</f>
        <v>SolicitudGrafica_MA_06_02_REC10.xls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Edgar Josué Malagón Montaña</cp:lastModifiedBy>
  <dcterms:created xsi:type="dcterms:W3CDTF">2014-07-01T23:43:25Z</dcterms:created>
  <dcterms:modified xsi:type="dcterms:W3CDTF">2015-12-21T13:10:54Z</dcterms:modified>
</cp:coreProperties>
</file>