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935" windowHeight="1006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H18" i="1" s="1"/>
  <c r="I19" i="1"/>
  <c r="H19" i="1" s="1"/>
  <c r="I20" i="1"/>
  <c r="H20" i="1" s="1"/>
  <c r="I21" i="1"/>
  <c r="I22" i="1"/>
  <c r="H22" i="1" s="1"/>
  <c r="I23" i="1"/>
  <c r="H23" i="1" s="1"/>
  <c r="I24" i="1"/>
  <c r="H24" i="1" s="1"/>
  <c r="I25" i="1"/>
  <c r="I26" i="1"/>
  <c r="H26" i="1" s="1"/>
  <c r="I27" i="1"/>
  <c r="H27" i="1" s="1"/>
  <c r="I28" i="1"/>
  <c r="H28" i="1" s="1"/>
  <c r="I29" i="1"/>
  <c r="H29" i="1" s="1"/>
  <c r="I30" i="1"/>
  <c r="H30" i="1" s="1"/>
  <c r="I31" i="1"/>
  <c r="H31" i="1" s="1"/>
  <c r="I32" i="1"/>
  <c r="H32" i="1" s="1"/>
  <c r="I33" i="1"/>
  <c r="H33" i="1" s="1"/>
  <c r="I34" i="1"/>
  <c r="H34" i="1" s="1"/>
  <c r="I35" i="1"/>
  <c r="H35" i="1" s="1"/>
  <c r="I36" i="1"/>
  <c r="H36" i="1" s="1"/>
  <c r="I37" i="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8" i="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A10" i="1"/>
  <c r="A11" i="1" s="1"/>
  <c r="A22" i="1"/>
  <c r="A23" i="1"/>
  <c r="A24" i="1"/>
  <c r="A25" i="1"/>
  <c r="A26" i="1"/>
  <c r="A27" i="1"/>
  <c r="A28" i="1"/>
  <c r="A29" i="1"/>
  <c r="A30" i="1"/>
  <c r="A31" i="1"/>
  <c r="A32" i="1"/>
  <c r="A33" i="1"/>
  <c r="A34" i="1"/>
  <c r="A35" i="1"/>
  <c r="A36" i="1"/>
  <c r="A37" i="1"/>
  <c r="A38" i="1"/>
  <c r="A39" i="1"/>
  <c r="A40" i="1"/>
  <c r="A41" i="1"/>
  <c r="F41" i="1"/>
  <c r="G41" i="1" s="1"/>
  <c r="F40" i="1"/>
  <c r="G40" i="1" s="1"/>
  <c r="F39" i="1"/>
  <c r="G39" i="1" s="1"/>
  <c r="F38" i="1"/>
  <c r="G38" i="1" s="1"/>
  <c r="F37" i="1"/>
  <c r="G37" i="1" s="1"/>
  <c r="H37" i="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H25" i="1"/>
  <c r="F24" i="1"/>
  <c r="G24" i="1" s="1"/>
  <c r="F23" i="1"/>
  <c r="G23" i="1" s="1"/>
  <c r="F22" i="1"/>
  <c r="G22" i="1" s="1"/>
  <c r="H21" i="1"/>
  <c r="K45" i="2"/>
  <c r="J21" i="2"/>
  <c r="D5" i="2" s="1"/>
  <c r="D7" i="2" s="1"/>
  <c r="I21" i="2"/>
  <c r="D17" i="2" s="1"/>
  <c r="D18"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42" i="1"/>
  <c r="A43" i="1"/>
  <c r="A44" i="1"/>
  <c r="A45" i="1"/>
  <c r="A46" i="1"/>
  <c r="A47" i="1"/>
  <c r="A48" i="1"/>
  <c r="A49" i="1"/>
  <c r="A50" i="1"/>
  <c r="A51" i="1"/>
  <c r="A52" i="1"/>
  <c r="A53" i="1"/>
  <c r="A54" i="1"/>
  <c r="A55" i="1"/>
  <c r="A56" i="1"/>
  <c r="A57" i="1"/>
  <c r="A58" i="1"/>
  <c r="A59" i="1"/>
  <c r="A60" i="1"/>
  <c r="A61" i="1"/>
  <c r="A62" i="1"/>
  <c r="F10" i="1" l="1"/>
  <c r="G10" i="1" s="1"/>
  <c r="A12" i="1"/>
  <c r="H12" i="1" s="1"/>
  <c r="F11" i="1"/>
  <c r="G11" i="1" s="1"/>
  <c r="H11" i="1"/>
  <c r="A13" i="1" l="1"/>
  <c r="F12" i="1"/>
  <c r="G12" i="1" s="1"/>
  <c r="H13" i="1" l="1"/>
  <c r="A14" i="1"/>
  <c r="F13" i="1"/>
  <c r="G13" i="1" s="1"/>
  <c r="H14" i="1" l="1"/>
  <c r="A15" i="1"/>
  <c r="F14" i="1"/>
  <c r="G14" i="1" s="1"/>
  <c r="A16" i="1" l="1"/>
  <c r="F15" i="1"/>
  <c r="G15" i="1" s="1"/>
  <c r="H15" i="1"/>
  <c r="A17" i="1" l="1"/>
  <c r="A18" i="1" s="1"/>
  <c r="F16" i="1"/>
  <c r="G16" i="1" s="1"/>
  <c r="H16" i="1"/>
  <c r="F18" i="1" l="1"/>
  <c r="G18" i="1" s="1"/>
  <c r="A19" i="1"/>
  <c r="H17" i="1"/>
  <c r="F17" i="1"/>
  <c r="G17" i="1" s="1"/>
  <c r="F19" i="1" l="1"/>
  <c r="G19" i="1" s="1"/>
  <c r="A20" i="1"/>
  <c r="F20" i="1" l="1"/>
  <c r="G20" i="1" s="1"/>
  <c r="A21" i="1"/>
  <c r="F21" i="1" s="1"/>
  <c r="G21" i="1" s="1"/>
</calcChain>
</file>

<file path=xl/sharedStrings.xml><?xml version="1.0" encoding="utf-8"?>
<sst xmlns="http://schemas.openxmlformats.org/spreadsheetml/2006/main" count="412" uniqueCount="200">
  <si>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</si>
  <si>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</si>
  <si>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</si>
  <si>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</si>
  <si>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</si>
  <si>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</si>
  <si>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</si>
  <si>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</si>
  <si>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</si>
  <si>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</si>
  <si>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</si>
  <si>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</si>
  <si>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</si>
  <si>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</si>
  <si>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</si>
  <si>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</si>
  <si>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</si>
  <si>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</si>
  <si>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</si>
  <si>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</si>
  <si>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</si>
  <si>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</si>
  <si>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</si>
  <si>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</si>
  <si>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</si>
  <si>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</si>
  <si>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</si>
  <si>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</si>
  <si>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</si>
  <si>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</si>
  <si>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</si>
  <si>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</si>
  <si>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</si>
  <si>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</si>
  <si>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</si>
  <si>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</si>
  <si>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</si>
  <si>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</si>
  <si>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</si>
  <si>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</si>
  <si>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</si>
  <si>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</si>
  <si>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</si>
  <si>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</si>
  <si>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</si>
  <si>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</si>
  <si>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</si>
  <si>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</si>
  <si>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</si>
  <si>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</si>
  <si>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</si>
  <si>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</si>
  <si>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</si>
  <si>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</si>
  <si>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</si>
  <si>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</si>
  <si>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</si>
  <si>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</si>
  <si>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</si>
  <si>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</si>
  <si>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</si>
  <si>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</si>
  <si>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</si>
  <si>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</si>
  <si>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</si>
  <si>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</si>
  <si>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</si>
  <si>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</si>
  <si>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</si>
  <si>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</si>
  <si>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</si>
  <si>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</si>
  <si>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</si>
  <si>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</si>
  <si>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</si>
  <si>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</si>
  <si>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</si>
  <si>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</si>
  <si>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</si>
  <si>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</si>
  <si>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</si>
  <si>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</si>
  <si>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</si>
  <si>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</si>
  <si>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</si>
  <si>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</si>
  <si>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</si>
  <si>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</si>
  <si>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</si>
  <si>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</si>
  <si>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</si>
  <si>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</si>
  <si>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</si>
  <si>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</si>
  <si>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</si>
  <si>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</si>
  <si>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</si>
  <si>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</si>
  <si>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</si>
  <si>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</si>
  <si>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</si>
  <si>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</si>
  <si>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</si>
  <si>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</si>
  <si>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</si>
  <si>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</si>
  <si>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</si>
  <si>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</si>
  <si>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</si>
  <si>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</si>
  <si>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</si>
  <si>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</si>
  <si>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</si>
  <si>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</si>
  <si>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</si>
  <si>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</si>
  <si>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</si>
  <si>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</si>
  <si>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</si>
  <si>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</si>
  <si>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</si>
  <si>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</si>
  <si>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</si>
  <si>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</si>
  <si>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</si>
  <si>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</si>
  <si>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</si>
  <si>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</si>
  <si>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</si>
  <si>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</si>
  <si>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</si>
  <si>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</si>
  <si>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</si>
  <si>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</si>
  <si>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</si>
  <si>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</si>
  <si>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</si>
  <si>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</si>
  <si>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</si>
  <si>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</si>
  <si>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</si>
  <si>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</si>
  <si>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</si>
  <si>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</si>
  <si>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</si>
  <si>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</si>
  <si>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</si>
  <si>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</si>
  <si>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</si>
  <si>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</si>
  <si>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</si>
  <si>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</si>
  <si>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</si>
  <si>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</si>
  <si>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</si>
  <si>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</si>
  <si>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</si>
  <si>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</si>
  <si>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</si>
  <si>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</si>
  <si>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</si>
  <si>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</si>
  <si>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</si>
  <si>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</si>
  <si>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</si>
  <si>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</si>
  <si>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</si>
  <si>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</si>
  <si>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</si>
  <si>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</si>
  <si>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</si>
  <si>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</si>
  <si>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</si>
  <si>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</si>
  <si>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</si>
  <si>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</si>
  <si>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</si>
  <si>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</si>
  <si>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</si>
  <si>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</si>
  <si>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</si>
  <si>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</si>
  <si>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</si>
  <si>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</si>
  <si>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</si>
  <si>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</si>
  <si>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</si>
  <si>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Josué Malagón</t>
  </si>
  <si>
    <t>La solución de inecuaciones lineales con una incógnita</t>
  </si>
  <si>
    <t>Escribir en el globo la inecuación: 5x - 4 &gt; 20, la x va en minúscula y cursiva, el menos debe ser un signo más largo que el guión del teclado</t>
  </si>
  <si>
    <t>Construir una imagen similar a la que se indica, la x debe ir en cursiva y minúscula, el menos debe ser un poco más largo que el guión del teclado</t>
  </si>
  <si>
    <t>La tabla se envía en archivo Word adjunto, por favor los símbolos &gt; y &gt; dejarlos en color rojo (si es posible).</t>
  </si>
  <si>
    <t>Construir una imagen similar a la que se indica.</t>
  </si>
  <si>
    <t>Construir esquema similar al que se presenta, tener cuidado con los puntos que tienen relleno y los que no</t>
  </si>
  <si>
    <t>Construir un esquema similar al de las observaciones, se marca solo -7 pero la idea es que se marquen otros números del -5 al -9 puede ser una opción</t>
  </si>
  <si>
    <t>Construir un esquema similar al de las observaciones.</t>
  </si>
  <si>
    <t>Esquema similar al de observaciones</t>
  </si>
  <si>
    <t>Ver observaciones</t>
  </si>
  <si>
    <t>Ilustración</t>
  </si>
  <si>
    <t>MA_08_06_REC180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</si>
</sst>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jp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2629958</xdr:colOff>
      <xdr:row>9</xdr:row>
      <xdr:rowOff>243417</xdr:rowOff>
    </xdr:from>
    <xdr:to>
      <xdr:col>10</xdr:col>
      <xdr:colOff>2743730</xdr:colOff>
      <xdr:row>9</xdr:row>
      <xdr:rowOff>2519234</xdr:rowOff>
    </xdr:to>
    <xdr:pic>
      <xdr:nvPicPr>
        <xdr:cNvPr id="2" name="Imagen 1" descr="Ima-Rec-18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417396" y="2362730"/>
          <a:ext cx="2772834" cy="2275817"/>
        </a:xfrm>
        <a:prstGeom prst="rect">
          <a:avLst/>
        </a:prstGeom>
      </xdr:spPr>
    </xdr:pic>
    <xdr:clientData/>
  </xdr:twoCellAnchor>
  <xdr:twoCellAnchor editAs="oneCell">
    <xdr:from>
      <xdr:col>10</xdr:col>
      <xdr:colOff>1531568</xdr:colOff>
      <xdr:row>10</xdr:row>
      <xdr:rowOff>47624</xdr:rowOff>
    </xdr:from>
    <xdr:to>
      <xdr:col>10</xdr:col>
      <xdr:colOff>4320646</xdr:colOff>
      <xdr:row>10</xdr:row>
      <xdr:rowOff>1845733</xdr:rowOff>
    </xdr:to>
    <xdr:pic>
      <xdr:nvPicPr>
        <xdr:cNvPr id="3" name="Imagen 2" descr="Ima-Rec-180-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033631" y="4881562"/>
          <a:ext cx="2789078" cy="1798109"/>
        </a:xfrm>
        <a:prstGeom prst="rect">
          <a:avLst/>
        </a:prstGeom>
      </xdr:spPr>
    </xdr:pic>
    <xdr:clientData/>
  </xdr:twoCellAnchor>
  <xdr:twoCellAnchor editAs="oneCell">
    <xdr:from>
      <xdr:col>10</xdr:col>
      <xdr:colOff>1739046</xdr:colOff>
      <xdr:row>17</xdr:row>
      <xdr:rowOff>88636</xdr:rowOff>
    </xdr:from>
    <xdr:to>
      <xdr:col>10</xdr:col>
      <xdr:colOff>4375149</xdr:colOff>
      <xdr:row>17</xdr:row>
      <xdr:rowOff>1770858</xdr:rowOff>
    </xdr:to>
    <xdr:pic>
      <xdr:nvPicPr>
        <xdr:cNvPr id="4" name="Imagen 3" descr="Ima-Rec-180-3.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169671" y="23091511"/>
          <a:ext cx="2636103" cy="1682222"/>
        </a:xfrm>
        <a:prstGeom prst="rect">
          <a:avLst/>
        </a:prstGeom>
      </xdr:spPr>
    </xdr:pic>
    <xdr:clientData/>
  </xdr:twoCellAnchor>
  <xdr:twoCellAnchor editAs="oneCell">
    <xdr:from>
      <xdr:col>10</xdr:col>
      <xdr:colOff>52322</xdr:colOff>
      <xdr:row>11</xdr:row>
      <xdr:rowOff>52917</xdr:rowOff>
    </xdr:from>
    <xdr:to>
      <xdr:col>10</xdr:col>
      <xdr:colOff>2610607</xdr:colOff>
      <xdr:row>12</xdr:row>
      <xdr:rowOff>44979</xdr:rowOff>
    </xdr:to>
    <xdr:pic>
      <xdr:nvPicPr>
        <xdr:cNvPr id="5" name="Imagen 4" descr="Ima-Rec-180-4.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554385" y="6768042"/>
          <a:ext cx="2558285" cy="1801812"/>
        </a:xfrm>
        <a:prstGeom prst="rect">
          <a:avLst/>
        </a:prstGeom>
      </xdr:spPr>
    </xdr:pic>
    <xdr:clientData/>
  </xdr:twoCellAnchor>
  <xdr:twoCellAnchor editAs="oneCell">
    <xdr:from>
      <xdr:col>10</xdr:col>
      <xdr:colOff>253999</xdr:colOff>
      <xdr:row>12</xdr:row>
      <xdr:rowOff>388937</xdr:rowOff>
    </xdr:from>
    <xdr:to>
      <xdr:col>10</xdr:col>
      <xdr:colOff>5981699</xdr:colOff>
      <xdr:row>12</xdr:row>
      <xdr:rowOff>1684337</xdr:rowOff>
    </xdr:to>
    <xdr:pic>
      <xdr:nvPicPr>
        <xdr:cNvPr id="10" name="Imagen 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700499" y="8921750"/>
          <a:ext cx="5727700" cy="1295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1464469</xdr:colOff>
      <xdr:row>13</xdr:row>
      <xdr:rowOff>714376</xdr:rowOff>
    </xdr:from>
    <xdr:to>
      <xdr:col>10</xdr:col>
      <xdr:colOff>4255294</xdr:colOff>
      <xdr:row>13</xdr:row>
      <xdr:rowOff>1671639</xdr:rowOff>
    </xdr:to>
    <xdr:pic>
      <xdr:nvPicPr>
        <xdr:cNvPr id="13" name="Imagen 1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895094" y="11394282"/>
          <a:ext cx="2790825" cy="9572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2000250</xdr:colOff>
      <xdr:row>14</xdr:row>
      <xdr:rowOff>619125</xdr:rowOff>
    </xdr:from>
    <xdr:to>
      <xdr:col>10</xdr:col>
      <xdr:colOff>5219700</xdr:colOff>
      <xdr:row>14</xdr:row>
      <xdr:rowOff>1519238</xdr:rowOff>
    </xdr:to>
    <xdr:pic>
      <xdr:nvPicPr>
        <xdr:cNvPr id="14" name="Imagen 13"/>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8430875" y="13620750"/>
          <a:ext cx="3219450" cy="900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1577280</xdr:colOff>
      <xdr:row>15</xdr:row>
      <xdr:rowOff>178593</xdr:rowOff>
    </xdr:from>
    <xdr:to>
      <xdr:col>10</xdr:col>
      <xdr:colOff>3869532</xdr:colOff>
      <xdr:row>15</xdr:row>
      <xdr:rowOff>2712360</xdr:rowOff>
    </xdr:to>
    <xdr:pic>
      <xdr:nvPicPr>
        <xdr:cNvPr id="16" name="Imagen 15"/>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8007905" y="15740062"/>
          <a:ext cx="2292252" cy="25337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130969</xdr:colOff>
      <xdr:row>15</xdr:row>
      <xdr:rowOff>2607469</xdr:rowOff>
    </xdr:from>
    <xdr:to>
      <xdr:col>18</xdr:col>
      <xdr:colOff>250031</xdr:colOff>
      <xdr:row>16</xdr:row>
      <xdr:rowOff>4326731</xdr:rowOff>
    </xdr:to>
    <xdr:pic>
      <xdr:nvPicPr>
        <xdr:cNvPr id="17" name="Imagen 16"/>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561594" y="18168938"/>
          <a:ext cx="8763000" cy="4517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1571625</xdr:colOff>
      <xdr:row>18</xdr:row>
      <xdr:rowOff>226219</xdr:rowOff>
    </xdr:from>
    <xdr:to>
      <xdr:col>10</xdr:col>
      <xdr:colOff>5372100</xdr:colOff>
      <xdr:row>18</xdr:row>
      <xdr:rowOff>4457700</xdr:rowOff>
    </xdr:to>
    <xdr:pic>
      <xdr:nvPicPr>
        <xdr:cNvPr id="18" name="Imagen 17"/>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002250" y="25098375"/>
          <a:ext cx="3800475" cy="42314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1762125</xdr:colOff>
      <xdr:row>19</xdr:row>
      <xdr:rowOff>190500</xdr:rowOff>
    </xdr:from>
    <xdr:to>
      <xdr:col>10</xdr:col>
      <xdr:colOff>5238750</xdr:colOff>
      <xdr:row>19</xdr:row>
      <xdr:rowOff>2009775</xdr:rowOff>
    </xdr:to>
    <xdr:pic>
      <xdr:nvPicPr>
        <xdr:cNvPr id="19" name="Imagen 18"/>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8192750" y="29575125"/>
          <a:ext cx="3476625" cy="1819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1071562</xdr:colOff>
      <xdr:row>20</xdr:row>
      <xdr:rowOff>202406</xdr:rowOff>
    </xdr:from>
    <xdr:to>
      <xdr:col>10</xdr:col>
      <xdr:colOff>4719637</xdr:colOff>
      <xdr:row>20</xdr:row>
      <xdr:rowOff>2212181</xdr:rowOff>
    </xdr:to>
    <xdr:pic>
      <xdr:nvPicPr>
        <xdr:cNvPr id="20" name="Imagen 19"/>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7502187" y="32313562"/>
          <a:ext cx="3648075" cy="2009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20" workbookViewId="0">
      <pane ySplit="9" topLeftCell="A10" activePane="bottomLeft" state="frozen"/>
      <selection pane="bottomLeft" activeCell="C7" sqref="C7"/>
    </sheetView>
  </sheetViews>
  <sheetFormatPr baseColWidth="10" defaultColWidth="10.875" defaultRowHeight="13.5" x14ac:dyDescent="0.25"/>
  <cols>
    <col min="1" max="1" width="8.375"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80.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8</v>
      </c>
      <c r="D3" s="87"/>
      <c r="F3" s="79">
        <v>42345</v>
      </c>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187</v>
      </c>
      <c r="D5" s="89"/>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213.95" customHeight="1" x14ac:dyDescent="0.25">
      <c r="A10" s="12" t="str">
        <f>IF(OR(B10&lt;&gt;"",J10&lt;&gt;""),"IMG01","")</f>
        <v>IMG01</v>
      </c>
      <c r="B10" s="62" t="s">
        <v>197</v>
      </c>
      <c r="C10" s="20" t="str">
        <f t="shared" ref="C10:C41" si="0">IF(OR(B10&lt;&gt;"",J10&lt;&gt;""),IF($G$4="Recurso",CONCATENATE($G$4," ",$G$5),$G$4),"")</f>
        <v>Recurso F6</v>
      </c>
      <c r="D10" s="63" t="s">
        <v>198</v>
      </c>
      <c r="E10" s="63" t="s">
        <v>150</v>
      </c>
      <c r="F10" s="13" t="str">
        <f t="shared" ref="F10" ca="1" si="1">IF(OR(B10&lt;&gt;"",J10&lt;&gt;""),CONCATENATE($C$7,"_",$A10,IF($G$4="Cuaderno de Estudio","_small",CONCATENATE(IF(I10="","","n"),IF(LEFT($G$5,1)="F",".jpg",".png")))),"")</f>
        <v>MA_08_06_REC180_IMG01.jpg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189</v>
      </c>
      <c r="K10" s="64"/>
      <c r="O10" s="2" t="str">
        <f>'Definición técnica de imagenes'!A12</f>
        <v>M12D</v>
      </c>
    </row>
    <row r="11" spans="1:16" s="11" customFormat="1" ht="149.1" customHeight="1" x14ac:dyDescent="0.25">
      <c r="A11" s="12" t="str">
        <f t="shared" ref="A11:A18" si="3">IF(OR(B11&lt;&gt;"",J11&lt;&gt;""),CONCATENATE(LEFT(A10,3),IF(MID(A10,4,2)+1&lt;10,CONCATENATE("0",MID(A10,4,2)+1))),"")</f>
        <v>IMG02</v>
      </c>
      <c r="B11" s="62" t="s">
        <v>197</v>
      </c>
      <c r="C11" s="20" t="str">
        <f t="shared" si="0"/>
        <v>Recurso F6</v>
      </c>
      <c r="D11" s="63" t="s">
        <v>198</v>
      </c>
      <c r="E11" s="63" t="s">
        <v>150</v>
      </c>
      <c r="F11" s="13" t="str">
        <f t="shared" ref="F11:F74" ca="1" si="4">IF(OR(B11&lt;&gt;"",J11&lt;&gt;""),CONCATENATE($C$7,"_",$A11,IF($G$4="Cuaderno de Estudio","_small",CONCATENATE(IF(I11="","","n"),IF(LEFT($G$5,1)="F",".jpg",".png")))),"")</f>
        <v>MA_08_06_REC180_IMG02.jpg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190</v>
      </c>
      <c r="K11" s="64"/>
      <c r="O11" s="2" t="str">
        <f>'Definición técnica de imagenes'!A13</f>
        <v>M101</v>
      </c>
    </row>
    <row r="12" spans="1:16" s="11" customFormat="1" ht="143.1" customHeight="1" x14ac:dyDescent="0.25">
      <c r="A12" s="12" t="str">
        <f t="shared" si="3"/>
        <v>IMG03</v>
      </c>
      <c r="B12" s="62" t="s">
        <v>197</v>
      </c>
      <c r="C12" s="20" t="str">
        <f t="shared" si="0"/>
        <v>Recurso F6</v>
      </c>
      <c r="D12" s="63" t="s">
        <v>198</v>
      </c>
      <c r="E12" s="63" t="s">
        <v>150</v>
      </c>
      <c r="F12" s="13" t="str">
        <f t="shared" ca="1" si="4"/>
        <v>MA_08_06_REC180_IMG03.jpg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190</v>
      </c>
      <c r="K12" s="64"/>
      <c r="O12" s="2" t="str">
        <f>'Definición técnica de imagenes'!A18</f>
        <v>Diaporama F1</v>
      </c>
    </row>
    <row r="13" spans="1:16" s="11" customFormat="1" ht="167.1" customHeight="1" x14ac:dyDescent="0.25">
      <c r="A13" s="12" t="str">
        <f t="shared" si="3"/>
        <v>IMG04</v>
      </c>
      <c r="B13" s="62" t="s">
        <v>197</v>
      </c>
      <c r="C13" s="20" t="str">
        <f t="shared" si="0"/>
        <v>Recurso F6</v>
      </c>
      <c r="D13" s="63" t="s">
        <v>198</v>
      </c>
      <c r="E13" s="63" t="s">
        <v>155</v>
      </c>
      <c r="F13" s="13" t="str">
        <f t="shared" ca="1" si="4"/>
        <v>MA_08_06_REC180_IMG04n.jpg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MA_08_06_REC180_IMG04a.jpg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191</v>
      </c>
      <c r="K13" s="64"/>
      <c r="O13" s="2" t="str">
        <f>'Definición técnica de imagenes'!A19</f>
        <v>F4</v>
      </c>
    </row>
    <row r="14" spans="1:16" s="11" customFormat="1" ht="183" customHeight="1" x14ac:dyDescent="0.25">
      <c r="A14" s="12" t="str">
        <f t="shared" si="3"/>
        <v>IMG05</v>
      </c>
      <c r="B14" s="62" t="s">
        <v>197</v>
      </c>
      <c r="C14" s="20" t="str">
        <f t="shared" si="0"/>
        <v>Recurso F6</v>
      </c>
      <c r="D14" s="63" t="s">
        <v>198</v>
      </c>
      <c r="E14" s="63" t="s">
        <v>155</v>
      </c>
      <c r="F14" s="13" t="str">
        <f t="shared" ca="1" si="4"/>
        <v>MA_08_06_REC180_IMG05n.jpg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MA_08_06_REC180_IMG05a.jpg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192</v>
      </c>
      <c r="K14" s="64"/>
      <c r="O14" s="2" t="str">
        <f>'Definición técnica de imagenes'!A22</f>
        <v>F6</v>
      </c>
    </row>
    <row r="15" spans="1:16" s="11" customFormat="1" ht="201.95" customHeight="1" x14ac:dyDescent="0.25">
      <c r="A15" s="12" t="str">
        <f t="shared" si="3"/>
        <v>IMG06</v>
      </c>
      <c r="B15" s="62" t="s">
        <v>197</v>
      </c>
      <c r="C15" s="20" t="str">
        <f t="shared" si="0"/>
        <v>Recurso F6</v>
      </c>
      <c r="D15" s="63" t="s">
        <v>198</v>
      </c>
      <c r="E15" s="63" t="s">
        <v>155</v>
      </c>
      <c r="F15" s="13" t="str">
        <f t="shared" ca="1" si="4"/>
        <v>MA_08_06_REC180_IMG06n.jpg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MA_08_06_REC180_IMG06a.jpg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194</v>
      </c>
      <c r="K15" s="64"/>
      <c r="O15" s="2" t="str">
        <f>'Definición técnica de imagenes'!A24</f>
        <v>F6B</v>
      </c>
    </row>
    <row r="16" spans="1:16" s="11" customFormat="1" ht="220.5" customHeight="1" x14ac:dyDescent="0.25">
      <c r="A16" s="12" t="str">
        <f t="shared" si="3"/>
        <v>IMG07</v>
      </c>
      <c r="B16" s="62" t="s">
        <v>197</v>
      </c>
      <c r="C16" s="20" t="str">
        <f t="shared" si="0"/>
        <v>Recurso F6</v>
      </c>
      <c r="D16" s="63" t="s">
        <v>198</v>
      </c>
      <c r="E16" s="63" t="s">
        <v>155</v>
      </c>
      <c r="F16" s="13" t="str">
        <f t="shared" ca="1" si="4"/>
        <v>MA_08_06_REC180_IMG07n.jpg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MA_08_06_REC180_IMG07a.jpg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193</v>
      </c>
      <c r="K16" s="64"/>
      <c r="O16" s="2" t="str">
        <f>'Definición técnica de imagenes'!A25</f>
        <v>F7</v>
      </c>
    </row>
    <row r="17" spans="1:15" s="11" customFormat="1" ht="365.25" customHeight="1" x14ac:dyDescent="0.25">
      <c r="A17" s="12" t="str">
        <f t="shared" si="3"/>
        <v>IMG08</v>
      </c>
      <c r="B17" s="62" t="s">
        <v>197</v>
      </c>
      <c r="C17" s="20" t="str">
        <f t="shared" si="0"/>
        <v>Recurso F6</v>
      </c>
      <c r="D17" s="63" t="s">
        <v>198</v>
      </c>
      <c r="E17" s="63" t="s">
        <v>155</v>
      </c>
      <c r="F17" s="13" t="str">
        <f t="shared" ca="1" si="4"/>
        <v>MA_08_06_REC180_IMG08n.jpg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MA_08_06_REC180_IMG08a.jpg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195</v>
      </c>
      <c r="K17" s="64"/>
      <c r="O17" s="2" t="str">
        <f>'Definición técnica de imagenes'!A27</f>
        <v>F7B</v>
      </c>
    </row>
    <row r="18" spans="1:15" s="11" customFormat="1" ht="147" customHeight="1" x14ac:dyDescent="0.25">
      <c r="A18" s="12" t="str">
        <f t="shared" si="3"/>
        <v>IMG09</v>
      </c>
      <c r="B18" s="62" t="s">
        <v>197</v>
      </c>
      <c r="C18" s="20" t="str">
        <f t="shared" si="0"/>
        <v>Recurso F6</v>
      </c>
      <c r="D18" s="63" t="s">
        <v>198</v>
      </c>
      <c r="E18" s="63" t="s">
        <v>155</v>
      </c>
      <c r="F18" s="13" t="str">
        <f t="shared" ca="1" si="4"/>
        <v>MA_08_06_REC180_IMG09n.jpg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MA_08_06_REC180_IMG09a.jpg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196</v>
      </c>
      <c r="K18" s="64"/>
      <c r="O18" s="2" t="str">
        <f>'Definición técnica de imagenes'!A30</f>
        <v>F8</v>
      </c>
    </row>
    <row r="19" spans="1:15" s="11" customFormat="1" ht="355.5" customHeight="1" x14ac:dyDescent="0.3">
      <c r="A19" s="12" t="str">
        <f t="shared" ref="A19:A50" si="6">IF(OR(B19&lt;&gt;"",J19&lt;&gt;""),CONCATENATE(LEFT(A18,3),IF(MID(A18,4,2)+1&lt;10,CONCATENATE("0",MID(A18,4,2)+1),MID(A18,4,2)+1)),"")</f>
        <v>IMG10</v>
      </c>
      <c r="B19" s="62" t="s">
        <v>197</v>
      </c>
      <c r="C19" s="20" t="str">
        <f t="shared" si="0"/>
        <v>Recurso F6</v>
      </c>
      <c r="D19" s="63" t="s">
        <v>198</v>
      </c>
      <c r="E19" s="63" t="s">
        <v>155</v>
      </c>
      <c r="F19" s="13" t="str">
        <f t="shared" ca="1" si="4"/>
        <v>MA_08_06_REC180_IMG10n.jpg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MA_08_06_REC180_IMG10a.jpg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196</v>
      </c>
      <c r="K19" s="68"/>
      <c r="O19" s="2" t="str">
        <f>'Definición técnica de imagenes'!A31</f>
        <v>F10</v>
      </c>
    </row>
    <row r="20" spans="1:15" s="11" customFormat="1" ht="215.1" customHeight="1" x14ac:dyDescent="0.25">
      <c r="A20" s="12" t="str">
        <f t="shared" si="6"/>
        <v>IMG11</v>
      </c>
      <c r="B20" s="62" t="s">
        <v>197</v>
      </c>
      <c r="C20" s="20" t="str">
        <f t="shared" si="0"/>
        <v>Recurso F6</v>
      </c>
      <c r="D20" s="63" t="s">
        <v>198</v>
      </c>
      <c r="E20" s="63" t="s">
        <v>155</v>
      </c>
      <c r="F20" s="13" t="str">
        <f t="shared" ca="1" si="4"/>
        <v>MA_08_06_REC180_IMG11n.jpg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MA_08_06_REC180_IMG11a.jpg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7" t="s">
        <v>196</v>
      </c>
      <c r="K20" s="66"/>
      <c r="O20" s="2" t="str">
        <f>'Definición técnica de imagenes'!A32</f>
        <v>F10B</v>
      </c>
    </row>
    <row r="21" spans="1:15" s="11" customFormat="1" ht="194.1" customHeight="1" x14ac:dyDescent="0.3">
      <c r="A21" s="12" t="str">
        <f t="shared" si="6"/>
        <v>IMG12</v>
      </c>
      <c r="B21" s="62" t="s">
        <v>197</v>
      </c>
      <c r="C21" s="20" t="str">
        <f t="shared" si="0"/>
        <v>Recurso F6</v>
      </c>
      <c r="D21" s="63" t="s">
        <v>198</v>
      </c>
      <c r="E21" s="63" t="s">
        <v>155</v>
      </c>
      <c r="F21" s="13" t="str">
        <f t="shared" ca="1" si="4"/>
        <v>MA_08_06_REC180_IMG12n.jpg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MA_08_06_REC180_IMG12a.jpg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7" t="s">
        <v>196</v>
      </c>
      <c r="K21" s="68"/>
      <c r="O21" s="2" t="str">
        <f>'Definición técnica de imagenes'!A33</f>
        <v>F11</v>
      </c>
    </row>
    <row r="22" spans="1:15" s="11" customFormat="1" ht="149.1"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1"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0.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9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3"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209.1"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68.099999999999994"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8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2015-12-21T23:02:47Z</dcterms:modified>
</cp:coreProperties>
</file>