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7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<sst xmlns="http://schemas.openxmlformats.org/spreadsheetml/2006/main" count="465" uniqueCount="208">
  <si>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</si>
  <si>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</si>
  <si>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</si>
  <si>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</si>
  <si>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</si>
  <si>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</si>
  <si>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</si>
  <si>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</si>
  <si>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</si>
  <si>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</si>
  <si>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</si>
  <si>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</si>
  <si>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</si>
  <si>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</si>
  <si>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</si>
  <si>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</si>
  <si>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</si>
  <si>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</si>
  <si>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</si>
  <si>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</si>
  <si>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</si>
  <si>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</si>
  <si>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</si>
  <si>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</si>
  <si>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</si>
  <si>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</si>
  <si>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</si>
  <si>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</si>
  <si>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</si>
  <si>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</si>
  <si>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</si>
  <si>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</si>
  <si>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</si>
  <si>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</si>
  <si>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</si>
  <si>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</si>
  <si>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</si>
  <si>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</si>
  <si>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</si>
  <si>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</si>
  <si>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</si>
  <si>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</si>
  <si>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</si>
  <si>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</si>
  <si>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</si>
  <si>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</si>
  <si>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</si>
  <si>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</si>
  <si>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</si>
  <si>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</si>
  <si>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</si>
  <si>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</si>
  <si>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</si>
  <si>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</si>
  <si>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</si>
  <si>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</si>
  <si>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</si>
  <si>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</si>
  <si>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</si>
  <si>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</si>
  <si>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</si>
  <si>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</si>
  <si>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</si>
  <si>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</si>
  <si>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</si>
  <si>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</si>
  <si>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</si>
  <si>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</si>
  <si>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</si>
  <si>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</si>
  <si>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</si>
  <si>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</si>
  <si>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</si>
  <si>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</si>
  <si>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</si>
  <si>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</si>
  <si>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</si>
  <si>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</si>
  <si>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</si>
  <si>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</si>
  <si>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</si>
  <si>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</si>
  <si>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</si>
  <si>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</si>
  <si>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</si>
  <si>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</si>
  <si>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</si>
  <si>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</si>
  <si>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</si>
  <si>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</si>
  <si>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</si>
  <si>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</si>
  <si>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</si>
  <si>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</si>
  <si>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</si>
  <si>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</si>
  <si>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</si>
  <si>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</si>
  <si>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</si>
  <si>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</si>
  <si>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</si>
  <si>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</si>
  <si>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</si>
  <si>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</si>
  <si>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</si>
  <si>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</si>
  <si>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</si>
  <si>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</si>
  <si>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</si>
  <si>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</si>
  <si>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</si>
  <si>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</si>
  <si>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</si>
  <si>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</si>
  <si>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</si>
  <si>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</si>
  <si>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</si>
  <si>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</si>
  <si>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</si>
  <si>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</si>
  <si>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</si>
  <si>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</si>
  <si>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</si>
  <si>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</si>
  <si>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</si>
  <si>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</si>
  <si>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</si>
  <si>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</si>
  <si>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</si>
  <si>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</si>
  <si>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</si>
  <si>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</si>
  <si>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</si>
  <si>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</si>
  <si>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</si>
  <si>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</si>
  <si>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</si>
  <si>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</si>
  <si>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</si>
  <si>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</si>
  <si>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</si>
  <si>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</si>
  <si>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</si>
  <si>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</si>
  <si>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</si>
  <si>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</si>
  <si>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</si>
  <si>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</si>
  <si>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</si>
  <si>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</si>
  <si>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</si>
  <si>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</si>
  <si>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</si>
  <si>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</si>
  <si>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</si>
  <si>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</si>
  <si>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</si>
  <si>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</si>
  <si>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</si>
  <si>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</si>
  <si>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</si>
  <si>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</si>
  <si>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</si>
  <si>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</si>
  <si>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</si>
  <si>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</si>
  <si>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</si>
  <si>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</si>
  <si>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</si>
  <si>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</si>
  <si>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</si>
  <si>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</si>
  <si>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</si>
  <si>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</si>
  <si>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</si>
  <si>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</si>
  <si>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</si>
  <si>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</si>
  <si>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</si>
  <si>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</si>
  <si>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</si>
  <si>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</si>
  <si>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</si>
  <si>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</si>
  <si>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</si>
  <si>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</si>
  <si>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</si>
  <si>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</si>
  <si>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 xml:space="preserve">Descripcion         </t>
  </si>
  <si>
    <t xml:space="preserve">Descripcion  </t>
  </si>
  <si>
    <t xml:space="preserve">Descripcion       </t>
  </si>
  <si>
    <t xml:space="preserve">Descripcion </t>
  </si>
  <si>
    <t>Josué Malagón</t>
  </si>
  <si>
    <t>Clases de funciones cuadráticas</t>
  </si>
  <si>
    <t>MA_08_07_CO_REC280</t>
  </si>
  <si>
    <t>Ilustración</t>
  </si>
  <si>
    <t>Agregar nombres de los ejes en mayúscula y cursiva, la fórmula que se indica en el texto debe tener las letras en cursiva</t>
  </si>
  <si>
    <t>Agregar nombres a los ejes, las fórmulas son culauier parábola (y=2x*x; y=-2x*x) en la gráfica de la derecha seran dos párabolas (y =1/2x*x; y=2x*x)</t>
  </si>
  <si>
    <t>agregar nombres a los ejes del plano</t>
  </si>
  <si>
    <t>Quitar los signos de interrogación</t>
  </si>
  <si>
    <t>Ignorar signos de interrogación.</t>
  </si>
  <si>
    <t>Agregar nombres a los ejes, tener cuidado con el tamaño del signo menos, el decimal en la fórmula se escribe con coma</t>
  </si>
  <si>
    <t>Agregar nombres a los ejes, la fórmula que se indica en el texto debe estar en cursiva</t>
  </si>
  <si>
    <t>Agregar nombres a los ejes, (los ejes no tienen números)</t>
  </si>
  <si>
    <t>Agregar nombres a los ejes</t>
  </si>
  <si>
    <t>Sagregar nombres a los ejes del plano cartesiano</t>
  </si>
  <si>
    <t>Agregar nombres a los ejes del plano cartesiano</t>
  </si>
  <si>
    <t>Imagen para ficha del estudiante, disminuir tamaño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</si>
</sst>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1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png"/><Relationship Id="rId18" Type="http://schemas.openxmlformats.org/officeDocument/2006/relationships/image" Target="../media/image18.jpg"/><Relationship Id="rId3" Type="http://schemas.openxmlformats.org/officeDocument/2006/relationships/image" Target="../media/image3.png"/><Relationship Id="rId21" Type="http://schemas.openxmlformats.org/officeDocument/2006/relationships/image" Target="../media/image21.jpg"/><Relationship Id="rId7" Type="http://schemas.openxmlformats.org/officeDocument/2006/relationships/image" Target="../media/image7.png"/><Relationship Id="rId12" Type="http://schemas.openxmlformats.org/officeDocument/2006/relationships/image" Target="../media/image12.jpg"/><Relationship Id="rId17" Type="http://schemas.openxmlformats.org/officeDocument/2006/relationships/image" Target="../media/image17.pn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jpg"/><Relationship Id="rId24" Type="http://schemas.openxmlformats.org/officeDocument/2006/relationships/image" Target="../media/image24.jpg"/><Relationship Id="rId5" Type="http://schemas.openxmlformats.org/officeDocument/2006/relationships/image" Target="../media/image5.png"/><Relationship Id="rId15" Type="http://schemas.openxmlformats.org/officeDocument/2006/relationships/image" Target="../media/image15.jp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jp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10</xdr:col>
      <xdr:colOff>134309</xdr:colOff>
      <xdr:row>9</xdr:row>
      <xdr:rowOff>269495</xdr:rowOff>
    </xdr:from>
    <xdr:to>
      <xdr:col>15</xdr:col>
      <xdr:colOff>573378</xdr:colOff>
      <xdr:row>9</xdr:row>
      <xdr:rowOff>2115910</xdr:rowOff>
    </xdr:to>
    <xdr:pic>
      <xdr:nvPicPr>
        <xdr:cNvPr id="16" name="Imagen 15" descr="MA_08_07_CO_REC-28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37845" y="2399013"/>
          <a:ext cx="2697854" cy="1846415"/>
        </a:xfrm>
        <a:prstGeom prst="rect">
          <a:avLst/>
        </a:prstGeom>
      </xdr:spPr>
    </xdr:pic>
    <xdr:clientData/>
  </xdr:twoCellAnchor>
  <xdr:twoCellAnchor editAs="oneCell">
    <xdr:from>
      <xdr:col>10</xdr:col>
      <xdr:colOff>356541</xdr:colOff>
      <xdr:row>10</xdr:row>
      <xdr:rowOff>58209</xdr:rowOff>
    </xdr:from>
    <xdr:to>
      <xdr:col>10</xdr:col>
      <xdr:colOff>2212974</xdr:colOff>
      <xdr:row>10</xdr:row>
      <xdr:rowOff>1697566</xdr:rowOff>
    </xdr:to>
    <xdr:pic>
      <xdr:nvPicPr>
        <xdr:cNvPr id="17" name="Imagen 16" descr="MA_08_07_CO_REC-280-1A.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930041" y="4431772"/>
          <a:ext cx="1856433" cy="1639357"/>
        </a:xfrm>
        <a:prstGeom prst="rect">
          <a:avLst/>
        </a:prstGeom>
      </xdr:spPr>
    </xdr:pic>
    <xdr:clientData/>
  </xdr:twoCellAnchor>
  <xdr:twoCellAnchor editAs="oneCell">
    <xdr:from>
      <xdr:col>10</xdr:col>
      <xdr:colOff>50678</xdr:colOff>
      <xdr:row>11</xdr:row>
      <xdr:rowOff>35850</xdr:rowOff>
    </xdr:from>
    <xdr:to>
      <xdr:col>16</xdr:col>
      <xdr:colOff>203367</xdr:colOff>
      <xdr:row>12</xdr:row>
      <xdr:rowOff>40907</xdr:rowOff>
    </xdr:to>
    <xdr:pic>
      <xdr:nvPicPr>
        <xdr:cNvPr id="18" name="Imagen 17" descr="MA_08_07_CO_REC-280-1B.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444793" y="6241754"/>
          <a:ext cx="3237324" cy="2107884"/>
        </a:xfrm>
        <a:prstGeom prst="rect">
          <a:avLst/>
        </a:prstGeom>
      </xdr:spPr>
    </xdr:pic>
    <xdr:clientData/>
  </xdr:twoCellAnchor>
  <xdr:twoCellAnchor editAs="oneCell">
    <xdr:from>
      <xdr:col>10</xdr:col>
      <xdr:colOff>515681</xdr:colOff>
      <xdr:row>13</xdr:row>
      <xdr:rowOff>68791</xdr:rowOff>
    </xdr:from>
    <xdr:to>
      <xdr:col>10</xdr:col>
      <xdr:colOff>1881716</xdr:colOff>
      <xdr:row>13</xdr:row>
      <xdr:rowOff>2066924</xdr:rowOff>
    </xdr:to>
    <xdr:pic>
      <xdr:nvPicPr>
        <xdr:cNvPr id="19" name="Imagen 18" descr="MA_08_07_CO_REC-280-1D.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089181" y="10816166"/>
          <a:ext cx="1366035" cy="1998133"/>
        </a:xfrm>
        <a:prstGeom prst="rect">
          <a:avLst/>
        </a:prstGeom>
      </xdr:spPr>
    </xdr:pic>
    <xdr:clientData/>
  </xdr:twoCellAnchor>
  <xdr:twoCellAnchor editAs="oneCell">
    <xdr:from>
      <xdr:col>10</xdr:col>
      <xdr:colOff>183268</xdr:colOff>
      <xdr:row>12</xdr:row>
      <xdr:rowOff>298978</xdr:rowOff>
    </xdr:from>
    <xdr:to>
      <xdr:col>15</xdr:col>
      <xdr:colOff>258762</xdr:colOff>
      <xdr:row>12</xdr:row>
      <xdr:rowOff>1949977</xdr:rowOff>
    </xdr:to>
    <xdr:pic>
      <xdr:nvPicPr>
        <xdr:cNvPr id="20" name="Imagen 19" descr="MA_08_07_CO_REC-280-1C.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756768" y="8585728"/>
          <a:ext cx="2329743" cy="1650999"/>
        </a:xfrm>
        <a:prstGeom prst="rect">
          <a:avLst/>
        </a:prstGeom>
      </xdr:spPr>
    </xdr:pic>
    <xdr:clientData/>
  </xdr:twoCellAnchor>
  <xdr:twoCellAnchor editAs="oneCell">
    <xdr:from>
      <xdr:col>10</xdr:col>
      <xdr:colOff>190500</xdr:colOff>
      <xdr:row>14</xdr:row>
      <xdr:rowOff>125826</xdr:rowOff>
    </xdr:from>
    <xdr:to>
      <xdr:col>15</xdr:col>
      <xdr:colOff>303213</xdr:colOff>
      <xdr:row>14</xdr:row>
      <xdr:rowOff>1769532</xdr:rowOff>
    </xdr:to>
    <xdr:pic>
      <xdr:nvPicPr>
        <xdr:cNvPr id="21" name="Imagen 20" descr="MA_08_07_CO_REC-280-1E.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4000" y="13119514"/>
          <a:ext cx="2366962" cy="1643706"/>
        </a:xfrm>
        <a:prstGeom prst="rect">
          <a:avLst/>
        </a:prstGeom>
      </xdr:spPr>
    </xdr:pic>
    <xdr:clientData/>
  </xdr:twoCellAnchor>
  <xdr:twoCellAnchor editAs="oneCell">
    <xdr:from>
      <xdr:col>10</xdr:col>
      <xdr:colOff>518584</xdr:colOff>
      <xdr:row>15</xdr:row>
      <xdr:rowOff>164310</xdr:rowOff>
    </xdr:from>
    <xdr:to>
      <xdr:col>10</xdr:col>
      <xdr:colOff>1877483</xdr:colOff>
      <xdr:row>15</xdr:row>
      <xdr:rowOff>2694516</xdr:rowOff>
    </xdr:to>
    <xdr:pic>
      <xdr:nvPicPr>
        <xdr:cNvPr id="22" name="Imagen 21" descr="MA_08_07_CO_REC-280-1F.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092084" y="15340810"/>
          <a:ext cx="1358899" cy="2530206"/>
        </a:xfrm>
        <a:prstGeom prst="rect">
          <a:avLst/>
        </a:prstGeom>
      </xdr:spPr>
    </xdr:pic>
    <xdr:clientData/>
  </xdr:twoCellAnchor>
  <xdr:twoCellAnchor editAs="oneCell">
    <xdr:from>
      <xdr:col>10</xdr:col>
      <xdr:colOff>171692</xdr:colOff>
      <xdr:row>16</xdr:row>
      <xdr:rowOff>280457</xdr:rowOff>
    </xdr:from>
    <xdr:to>
      <xdr:col>15</xdr:col>
      <xdr:colOff>651405</xdr:colOff>
      <xdr:row>16</xdr:row>
      <xdr:rowOff>2238372</xdr:rowOff>
    </xdr:to>
    <xdr:pic>
      <xdr:nvPicPr>
        <xdr:cNvPr id="23" name="Imagen 22" descr="MA_08_07_CO_REC-280-1G.jp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745192" y="18258895"/>
          <a:ext cx="2733962" cy="1957915"/>
        </a:xfrm>
        <a:prstGeom prst="rect">
          <a:avLst/>
        </a:prstGeom>
      </xdr:spPr>
    </xdr:pic>
    <xdr:clientData/>
  </xdr:twoCellAnchor>
  <xdr:twoCellAnchor editAs="oneCell">
    <xdr:from>
      <xdr:col>10</xdr:col>
      <xdr:colOff>158747</xdr:colOff>
      <xdr:row>17</xdr:row>
      <xdr:rowOff>25268</xdr:rowOff>
    </xdr:from>
    <xdr:to>
      <xdr:col>15</xdr:col>
      <xdr:colOff>658813</xdr:colOff>
      <xdr:row>17</xdr:row>
      <xdr:rowOff>2325688</xdr:rowOff>
    </xdr:to>
    <xdr:pic>
      <xdr:nvPicPr>
        <xdr:cNvPr id="24" name="Imagen 23" descr="MA_08_07_CO_REC-280-1H.p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732247" y="20678643"/>
          <a:ext cx="2754315" cy="2300420"/>
        </a:xfrm>
        <a:prstGeom prst="rect">
          <a:avLst/>
        </a:prstGeom>
      </xdr:spPr>
    </xdr:pic>
    <xdr:clientData/>
  </xdr:twoCellAnchor>
  <xdr:twoCellAnchor editAs="oneCell">
    <xdr:from>
      <xdr:col>10</xdr:col>
      <xdr:colOff>272585</xdr:colOff>
      <xdr:row>18</xdr:row>
      <xdr:rowOff>272520</xdr:rowOff>
    </xdr:from>
    <xdr:to>
      <xdr:col>10</xdr:col>
      <xdr:colOff>2000250</xdr:colOff>
      <xdr:row>18</xdr:row>
      <xdr:rowOff>2325687</xdr:rowOff>
    </xdr:to>
    <xdr:pic>
      <xdr:nvPicPr>
        <xdr:cNvPr id="25" name="Imagen 24" descr="MA_08_07_CO_REC-280-2.p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846085" y="23386520"/>
          <a:ext cx="1727665" cy="2053167"/>
        </a:xfrm>
        <a:prstGeom prst="rect">
          <a:avLst/>
        </a:prstGeom>
      </xdr:spPr>
    </xdr:pic>
    <xdr:clientData/>
  </xdr:twoCellAnchor>
  <xdr:twoCellAnchor editAs="oneCell">
    <xdr:from>
      <xdr:col>10</xdr:col>
      <xdr:colOff>273409</xdr:colOff>
      <xdr:row>19</xdr:row>
      <xdr:rowOff>285750</xdr:rowOff>
    </xdr:from>
    <xdr:to>
      <xdr:col>10</xdr:col>
      <xdr:colOff>1910821</xdr:colOff>
      <xdr:row>19</xdr:row>
      <xdr:rowOff>2559050</xdr:rowOff>
    </xdr:to>
    <xdr:pic>
      <xdr:nvPicPr>
        <xdr:cNvPr id="26" name="Imagen 25" descr="MA_08_07_CO_REC-280-2A.jp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6846909" y="25971500"/>
          <a:ext cx="1637412" cy="2273300"/>
        </a:xfrm>
        <a:prstGeom prst="rect">
          <a:avLst/>
        </a:prstGeom>
      </xdr:spPr>
    </xdr:pic>
    <xdr:clientData/>
  </xdr:twoCellAnchor>
  <xdr:twoCellAnchor editAs="oneCell">
    <xdr:from>
      <xdr:col>10</xdr:col>
      <xdr:colOff>156104</xdr:colOff>
      <xdr:row>20</xdr:row>
      <xdr:rowOff>270035</xdr:rowOff>
    </xdr:from>
    <xdr:to>
      <xdr:col>15</xdr:col>
      <xdr:colOff>331788</xdr:colOff>
      <xdr:row>20</xdr:row>
      <xdr:rowOff>2097086</xdr:rowOff>
    </xdr:to>
    <xdr:pic>
      <xdr:nvPicPr>
        <xdr:cNvPr id="27" name="Imagen 26" descr="MA_08_07_CO_REC-280-2B.jpg"/>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6729604" y="28678348"/>
          <a:ext cx="2429933" cy="1827051"/>
        </a:xfrm>
        <a:prstGeom prst="rect">
          <a:avLst/>
        </a:prstGeom>
      </xdr:spPr>
    </xdr:pic>
    <xdr:clientData/>
  </xdr:twoCellAnchor>
  <xdr:twoCellAnchor editAs="oneCell">
    <xdr:from>
      <xdr:col>10</xdr:col>
      <xdr:colOff>475761</xdr:colOff>
      <xdr:row>22</xdr:row>
      <xdr:rowOff>219603</xdr:rowOff>
    </xdr:from>
    <xdr:to>
      <xdr:col>10</xdr:col>
      <xdr:colOff>1945746</xdr:colOff>
      <xdr:row>22</xdr:row>
      <xdr:rowOff>2528886</xdr:rowOff>
    </xdr:to>
    <xdr:pic>
      <xdr:nvPicPr>
        <xdr:cNvPr id="28" name="Imagen 27" descr="MA_08_07_CO_REC-280-2D.png"/>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7049261" y="33517416"/>
          <a:ext cx="1469985" cy="2309283"/>
        </a:xfrm>
        <a:prstGeom prst="rect">
          <a:avLst/>
        </a:prstGeom>
      </xdr:spPr>
    </xdr:pic>
    <xdr:clientData/>
  </xdr:twoCellAnchor>
  <xdr:twoCellAnchor editAs="oneCell">
    <xdr:from>
      <xdr:col>10</xdr:col>
      <xdr:colOff>86136</xdr:colOff>
      <xdr:row>21</xdr:row>
      <xdr:rowOff>298978</xdr:rowOff>
    </xdr:from>
    <xdr:to>
      <xdr:col>15</xdr:col>
      <xdr:colOff>715435</xdr:colOff>
      <xdr:row>21</xdr:row>
      <xdr:rowOff>2043111</xdr:rowOff>
    </xdr:to>
    <xdr:pic>
      <xdr:nvPicPr>
        <xdr:cNvPr id="29" name="Imagen 28" descr="MA_08_07_CO_REC-280-2C.png"/>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6659636" y="31183791"/>
          <a:ext cx="2883548" cy="1744133"/>
        </a:xfrm>
        <a:prstGeom prst="rect">
          <a:avLst/>
        </a:prstGeom>
      </xdr:spPr>
    </xdr:pic>
    <xdr:clientData/>
  </xdr:twoCellAnchor>
  <xdr:twoCellAnchor editAs="oneCell">
    <xdr:from>
      <xdr:col>10</xdr:col>
      <xdr:colOff>110166</xdr:colOff>
      <xdr:row>23</xdr:row>
      <xdr:rowOff>351895</xdr:rowOff>
    </xdr:from>
    <xdr:to>
      <xdr:col>15</xdr:col>
      <xdr:colOff>402168</xdr:colOff>
      <xdr:row>23</xdr:row>
      <xdr:rowOff>1789112</xdr:rowOff>
    </xdr:to>
    <xdr:pic>
      <xdr:nvPicPr>
        <xdr:cNvPr id="30" name="Imagen 29" descr="MA_08_07_CO_REC-280-2E.jpg"/>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6683666" y="36277020"/>
          <a:ext cx="2546251" cy="1437217"/>
        </a:xfrm>
        <a:prstGeom prst="rect">
          <a:avLst/>
        </a:prstGeom>
      </xdr:spPr>
    </xdr:pic>
    <xdr:clientData/>
  </xdr:twoCellAnchor>
  <xdr:twoCellAnchor editAs="oneCell">
    <xdr:from>
      <xdr:col>10</xdr:col>
      <xdr:colOff>535108</xdr:colOff>
      <xdr:row>24</xdr:row>
      <xdr:rowOff>291042</xdr:rowOff>
    </xdr:from>
    <xdr:to>
      <xdr:col>10</xdr:col>
      <xdr:colOff>2044699</xdr:colOff>
      <xdr:row>24</xdr:row>
      <xdr:rowOff>2443692</xdr:rowOff>
    </xdr:to>
    <xdr:pic>
      <xdr:nvPicPr>
        <xdr:cNvPr id="31" name="Imagen 30" descr="MA_08_07_CO_REC-280-2F.jpg"/>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7108608" y="38510105"/>
          <a:ext cx="1509591" cy="2152650"/>
        </a:xfrm>
        <a:prstGeom prst="rect">
          <a:avLst/>
        </a:prstGeom>
      </xdr:spPr>
    </xdr:pic>
    <xdr:clientData/>
  </xdr:twoCellAnchor>
  <xdr:twoCellAnchor editAs="oneCell">
    <xdr:from>
      <xdr:col>10</xdr:col>
      <xdr:colOff>365126</xdr:colOff>
      <xdr:row>25</xdr:row>
      <xdr:rowOff>100542</xdr:rowOff>
    </xdr:from>
    <xdr:to>
      <xdr:col>15</xdr:col>
      <xdr:colOff>204259</xdr:colOff>
      <xdr:row>25</xdr:row>
      <xdr:rowOff>2313857</xdr:rowOff>
    </xdr:to>
    <xdr:pic>
      <xdr:nvPicPr>
        <xdr:cNvPr id="32" name="Imagen 31" descr="MA_08_07_CO_REC-280-3.png"/>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6938626" y="40986605"/>
          <a:ext cx="2093382" cy="2213315"/>
        </a:xfrm>
        <a:prstGeom prst="rect">
          <a:avLst/>
        </a:prstGeom>
      </xdr:spPr>
    </xdr:pic>
    <xdr:clientData/>
  </xdr:twoCellAnchor>
  <xdr:twoCellAnchor editAs="oneCell">
    <xdr:from>
      <xdr:col>10</xdr:col>
      <xdr:colOff>381907</xdr:colOff>
      <xdr:row>26</xdr:row>
      <xdr:rowOff>148167</xdr:rowOff>
    </xdr:from>
    <xdr:to>
      <xdr:col>10</xdr:col>
      <xdr:colOff>2213504</xdr:colOff>
      <xdr:row>26</xdr:row>
      <xdr:rowOff>2000251</xdr:rowOff>
    </xdr:to>
    <xdr:pic>
      <xdr:nvPicPr>
        <xdr:cNvPr id="33" name="Imagen 32" descr="MA_08_07_CO_REC-280-3A.jpg"/>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955407" y="43447230"/>
          <a:ext cx="1831597" cy="1852084"/>
        </a:xfrm>
        <a:prstGeom prst="rect">
          <a:avLst/>
        </a:prstGeom>
      </xdr:spPr>
    </xdr:pic>
    <xdr:clientData/>
  </xdr:twoCellAnchor>
  <xdr:twoCellAnchor editAs="oneCell">
    <xdr:from>
      <xdr:col>10</xdr:col>
      <xdr:colOff>551542</xdr:colOff>
      <xdr:row>27</xdr:row>
      <xdr:rowOff>222248</xdr:rowOff>
    </xdr:from>
    <xdr:to>
      <xdr:col>10</xdr:col>
      <xdr:colOff>2199745</xdr:colOff>
      <xdr:row>27</xdr:row>
      <xdr:rowOff>2393949</xdr:rowOff>
    </xdr:to>
    <xdr:pic>
      <xdr:nvPicPr>
        <xdr:cNvPr id="34" name="Imagen 33" descr="MA_08_07_CO_REC-280-3B.jpg"/>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7125042" y="45751748"/>
          <a:ext cx="1648203" cy="2171701"/>
        </a:xfrm>
        <a:prstGeom prst="rect">
          <a:avLst/>
        </a:prstGeom>
      </xdr:spPr>
    </xdr:pic>
    <xdr:clientData/>
  </xdr:twoCellAnchor>
  <xdr:twoCellAnchor editAs="oneCell">
    <xdr:from>
      <xdr:col>10</xdr:col>
      <xdr:colOff>166688</xdr:colOff>
      <xdr:row>28</xdr:row>
      <xdr:rowOff>227102</xdr:rowOff>
    </xdr:from>
    <xdr:to>
      <xdr:col>15</xdr:col>
      <xdr:colOff>455085</xdr:colOff>
      <xdr:row>28</xdr:row>
      <xdr:rowOff>1988608</xdr:rowOff>
    </xdr:to>
    <xdr:pic>
      <xdr:nvPicPr>
        <xdr:cNvPr id="35" name="Imagen 34" descr="MA_08_07_CO_REC-280-3C.png"/>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6740188" y="48217227"/>
          <a:ext cx="2542646" cy="1761506"/>
        </a:xfrm>
        <a:prstGeom prst="rect">
          <a:avLst/>
        </a:prstGeom>
      </xdr:spPr>
    </xdr:pic>
    <xdr:clientData/>
  </xdr:twoCellAnchor>
  <xdr:twoCellAnchor editAs="oneCell">
    <xdr:from>
      <xdr:col>10</xdr:col>
      <xdr:colOff>363068</xdr:colOff>
      <xdr:row>29</xdr:row>
      <xdr:rowOff>190500</xdr:rowOff>
    </xdr:from>
    <xdr:to>
      <xdr:col>10</xdr:col>
      <xdr:colOff>2141538</xdr:colOff>
      <xdr:row>29</xdr:row>
      <xdr:rowOff>2362199</xdr:rowOff>
    </xdr:to>
    <xdr:pic>
      <xdr:nvPicPr>
        <xdr:cNvPr id="36" name="Imagen 35" descr="MA_08_07_CO_REC-280-3D.jpg"/>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6936568" y="50450750"/>
          <a:ext cx="1778470" cy="2171699"/>
        </a:xfrm>
        <a:prstGeom prst="rect">
          <a:avLst/>
        </a:prstGeom>
      </xdr:spPr>
    </xdr:pic>
    <xdr:clientData/>
  </xdr:twoCellAnchor>
  <xdr:twoCellAnchor editAs="oneCell">
    <xdr:from>
      <xdr:col>10</xdr:col>
      <xdr:colOff>89958</xdr:colOff>
      <xdr:row>30</xdr:row>
      <xdr:rowOff>56028</xdr:rowOff>
    </xdr:from>
    <xdr:to>
      <xdr:col>15</xdr:col>
      <xdr:colOff>159809</xdr:colOff>
      <xdr:row>30</xdr:row>
      <xdr:rowOff>1650999</xdr:rowOff>
    </xdr:to>
    <xdr:pic>
      <xdr:nvPicPr>
        <xdr:cNvPr id="37" name="Imagen 36" descr="MA_08_07_CO_REC-280-3E.png"/>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6663458" y="52800716"/>
          <a:ext cx="2324100" cy="1594971"/>
        </a:xfrm>
        <a:prstGeom prst="rect">
          <a:avLst/>
        </a:prstGeom>
      </xdr:spPr>
    </xdr:pic>
    <xdr:clientData/>
  </xdr:twoCellAnchor>
  <xdr:twoCellAnchor editAs="oneCell">
    <xdr:from>
      <xdr:col>10</xdr:col>
      <xdr:colOff>201084</xdr:colOff>
      <xdr:row>31</xdr:row>
      <xdr:rowOff>207590</xdr:rowOff>
    </xdr:from>
    <xdr:to>
      <xdr:col>10</xdr:col>
      <xdr:colOff>2224617</xdr:colOff>
      <xdr:row>31</xdr:row>
      <xdr:rowOff>2161646</xdr:rowOff>
    </xdr:to>
    <xdr:pic>
      <xdr:nvPicPr>
        <xdr:cNvPr id="38" name="Imagen 37" descr="MA_08_07_CO_REC-280-3F.png"/>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6774584" y="55087465"/>
          <a:ext cx="2023533" cy="1954056"/>
        </a:xfrm>
        <a:prstGeom prst="rect">
          <a:avLst/>
        </a:prstGeom>
      </xdr:spPr>
    </xdr:pic>
    <xdr:clientData/>
  </xdr:twoCellAnchor>
  <xdr:twoCellAnchor editAs="oneCell">
    <xdr:from>
      <xdr:col>10</xdr:col>
      <xdr:colOff>60854</xdr:colOff>
      <xdr:row>32</xdr:row>
      <xdr:rowOff>160845</xdr:rowOff>
    </xdr:from>
    <xdr:to>
      <xdr:col>15</xdr:col>
      <xdr:colOff>297922</xdr:colOff>
      <xdr:row>32</xdr:row>
      <xdr:rowOff>1783819</xdr:rowOff>
    </xdr:to>
    <xdr:pic>
      <xdr:nvPicPr>
        <xdr:cNvPr id="39" name="Imagen 38" descr="MA_08_07_CO_REC-280-Ficha est -1.jpg"/>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6634354" y="57406095"/>
          <a:ext cx="2491317" cy="1622974"/>
        </a:xfrm>
        <a:prstGeom prst="rect">
          <a:avLst/>
        </a:prstGeom>
      </xdr:spPr>
    </xdr:pic>
    <xdr:clientData/>
  </xdr:twoCellAnchor>
  <xdr:twoCellAnchor editAs="oneCell">
    <xdr:from>
      <xdr:col>10</xdr:col>
      <xdr:colOff>108479</xdr:colOff>
      <xdr:row>33</xdr:row>
      <xdr:rowOff>238304</xdr:rowOff>
    </xdr:from>
    <xdr:to>
      <xdr:col>15</xdr:col>
      <xdr:colOff>273580</xdr:colOff>
      <xdr:row>33</xdr:row>
      <xdr:rowOff>2057399</xdr:rowOff>
    </xdr:to>
    <xdr:pic>
      <xdr:nvPicPr>
        <xdr:cNvPr id="40" name="Imagen 39" descr="MA_08_07_CO_REC-280-Ficha est -2.jpg"/>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6681979" y="59309179"/>
          <a:ext cx="2419350" cy="1819095"/>
        </a:xfrm>
        <a:prstGeom prst="rect">
          <a:avLst/>
        </a:prstGeom>
      </xdr:spPr>
    </xdr:pic>
    <xdr:clientData/>
  </xdr:twoCellAnchor>
  <xdr:twoCellAnchor editAs="oneCell">
    <xdr:from>
      <xdr:col>10</xdr:col>
      <xdr:colOff>121874</xdr:colOff>
      <xdr:row>34</xdr:row>
      <xdr:rowOff>124354</xdr:rowOff>
    </xdr:from>
    <xdr:to>
      <xdr:col>10</xdr:col>
      <xdr:colOff>2083330</xdr:colOff>
      <xdr:row>34</xdr:row>
      <xdr:rowOff>2708803</xdr:rowOff>
    </xdr:to>
    <xdr:pic>
      <xdr:nvPicPr>
        <xdr:cNvPr id="41" name="Imagen 40" descr="MA_08_07_CO_REC-280-Ficha est -3.jpg"/>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6695374" y="61671729"/>
          <a:ext cx="1961456" cy="25844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20" workbookViewId="0">
      <pane ySplit="9" topLeftCell="A10" activePane="bottomLeft" state="frozen"/>
      <selection pane="bottomLeft" activeCell="E26" sqref="E26"/>
    </sheetView>
  </sheetViews>
  <sheetFormatPr baseColWidth="10" defaultColWidth="10.875" defaultRowHeight="13.5" x14ac:dyDescent="0.25"/>
  <cols>
    <col min="1" max="1" width="10" style="2" customWidth="1"/>
    <col min="2" max="2" width="21" style="2" customWidth="1"/>
    <col min="3" max="3" width="32"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8</v>
      </c>
      <c r="D3" s="87"/>
      <c r="F3" s="79">
        <v>42414</v>
      </c>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193</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192</v>
      </c>
      <c r="D5" s="89"/>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77.95" customHeight="1" x14ac:dyDescent="0.25">
      <c r="A10" s="12" t="str">
        <f>IF(OR(B10&lt;&gt;"",J10&lt;&gt;""),"IMG01","")</f>
        <v>IMG01</v>
      </c>
      <c r="B10" s="62" t="s">
        <v>190</v>
      </c>
      <c r="C10" s="20" t="str">
        <f t="shared" ref="C10:C41" si="0">IF(OR(B10&lt;&gt;"",J10&lt;&gt;""),IF($G$4="Recurso",CONCATENATE($G$4," ",$G$5),$G$4),"")</f>
        <v>Recurso F6</v>
      </c>
      <c r="D10" s="63" t="s">
        <v>195</v>
      </c>
      <c r="E10" s="63" t="s">
        <v>150</v>
      </c>
      <c r="F10" s="13" t="str">
        <f t="shared" ref="F10" ca="1" si="1">IF(OR(B10&lt;&gt;"",J10&lt;&gt;""),CONCATENATE($C$7,"_",$A10,IF($G$4="Cuaderno de Estudio","_small",CONCATENATE(IF(I10="","","n"),IF(LEFT($G$5,1)="F",".jpg",".png")))),"")</f>
        <v>MA_08_07_CO_REC280_IMG01.jpg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196</v>
      </c>
      <c r="K10" s="64"/>
      <c r="O10" s="2" t="str">
        <f>'Definición técnica de imagenes'!A12</f>
        <v>M12D</v>
      </c>
    </row>
    <row r="11" spans="1:16" s="11" customFormat="1" ht="143.1" customHeight="1" x14ac:dyDescent="0.25">
      <c r="A11" s="12" t="str">
        <f t="shared" ref="A11:A18" si="3">IF(OR(B11&lt;&gt;"",J11&lt;&gt;""),CONCATENATE(LEFT(A10,3),IF(MID(A10,4,2)+1&lt;10,CONCATENATE("0",MID(A10,4,2)+1))),"")</f>
        <v>IMG02</v>
      </c>
      <c r="B11" s="62" t="s">
        <v>191</v>
      </c>
      <c r="C11" s="20" t="str">
        <f t="shared" si="0"/>
        <v>Recurso F6</v>
      </c>
      <c r="D11" s="63" t="s">
        <v>195</v>
      </c>
      <c r="E11" s="63" t="s">
        <v>155</v>
      </c>
      <c r="F11" s="13" t="str">
        <f t="shared" ref="F11:F74" ca="1" si="4">IF(OR(B11&lt;&gt;"",J11&lt;&gt;""),CONCATENATE($C$7,"_",$A11,IF($G$4="Cuaderno de Estudio","_small",CONCATENATE(IF(I11="","","n"),IF(LEFT($G$5,1)="F",".jpg",".png")))),"")</f>
        <v>MA_08_07_CO_REC280_IMG02n.jpg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MA_08_07_CO_REC280_IMG02a.jpg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196</v>
      </c>
      <c r="K11" s="64"/>
      <c r="O11" s="2" t="str">
        <f>'Definición técnica de imagenes'!A13</f>
        <v>M101</v>
      </c>
    </row>
    <row r="12" spans="1:16" s="11" customFormat="1" ht="165.95" customHeight="1" x14ac:dyDescent="0.25">
      <c r="A12" s="12" t="str">
        <f t="shared" si="3"/>
        <v>IMG03</v>
      </c>
      <c r="B12" s="62" t="s">
        <v>190</v>
      </c>
      <c r="C12" s="20" t="str">
        <f t="shared" si="0"/>
        <v>Recurso F6</v>
      </c>
      <c r="D12" s="63" t="s">
        <v>195</v>
      </c>
      <c r="E12" s="63" t="s">
        <v>155</v>
      </c>
      <c r="F12" s="13" t="str">
        <f t="shared" ca="1" si="4"/>
        <v>MA_08_07_CO_REC280_IMG03n.jpg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MA_08_07_CO_REC280_IMG03a.jpg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197</v>
      </c>
      <c r="K12" s="64"/>
      <c r="O12" s="2" t="str">
        <f>'Definición técnica de imagenes'!A18</f>
        <v>Diaporama F1</v>
      </c>
    </row>
    <row r="13" spans="1:16" s="11" customFormat="1" ht="194.1" customHeight="1" x14ac:dyDescent="0.25">
      <c r="A13" s="12" t="str">
        <f t="shared" si="3"/>
        <v>IMG04</v>
      </c>
      <c r="B13" s="62" t="s">
        <v>187</v>
      </c>
      <c r="C13" s="20" t="str">
        <f t="shared" si="0"/>
        <v>Recurso F6</v>
      </c>
      <c r="D13" s="63" t="s">
        <v>195</v>
      </c>
      <c r="E13" s="63" t="s">
        <v>155</v>
      </c>
      <c r="F13" s="13" t="str">
        <f t="shared" ca="1" si="4"/>
        <v>MA_08_07_CO_REC280_IMG04n.jpg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MA_08_07_CO_REC280_IMG04a.jpg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177" customHeight="1" x14ac:dyDescent="0.25">
      <c r="A14" s="12" t="str">
        <f t="shared" si="3"/>
        <v>IMG05</v>
      </c>
      <c r="B14" s="62" t="s">
        <v>188</v>
      </c>
      <c r="C14" s="20" t="str">
        <f t="shared" si="0"/>
        <v>Recurso F6</v>
      </c>
      <c r="D14" s="63" t="s">
        <v>195</v>
      </c>
      <c r="E14" s="63" t="s">
        <v>155</v>
      </c>
      <c r="F14" s="13" t="str">
        <f t="shared" ca="1" si="4"/>
        <v>MA_08_07_CO_REC280_IMG05n.jpg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MA_08_07_CO_REC280_IMG05a.jpg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198</v>
      </c>
      <c r="K14" s="64"/>
      <c r="O14" s="2" t="str">
        <f>'Definición técnica de imagenes'!A22</f>
        <v>F6</v>
      </c>
    </row>
    <row r="15" spans="1:16" s="11" customFormat="1" ht="171.95" customHeight="1" x14ac:dyDescent="0.25">
      <c r="A15" s="12" t="str">
        <f t="shared" si="3"/>
        <v>IMG06</v>
      </c>
      <c r="B15" s="62" t="s">
        <v>189</v>
      </c>
      <c r="C15" s="20" t="str">
        <f t="shared" si="0"/>
        <v>Recurso F6</v>
      </c>
      <c r="D15" s="63" t="s">
        <v>195</v>
      </c>
      <c r="E15" s="63" t="s">
        <v>155</v>
      </c>
      <c r="F15" s="13" t="str">
        <f t="shared" ca="1" si="4"/>
        <v>MA_08_07_CO_REC280_IMG06n.jpg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MA_08_07_CO_REC280_IMG06a.jpg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199</v>
      </c>
      <c r="K15" s="64"/>
      <c r="O15" s="2" t="str">
        <f>'Definición técnica de imagenes'!A24</f>
        <v>F6B</v>
      </c>
    </row>
    <row r="16" spans="1:16" s="11" customFormat="1" ht="221.1" customHeight="1" x14ac:dyDescent="0.25">
      <c r="A16" s="12" t="str">
        <f t="shared" si="3"/>
        <v>IMG07</v>
      </c>
      <c r="B16" s="62" t="s">
        <v>187</v>
      </c>
      <c r="C16" s="20" t="str">
        <f t="shared" si="0"/>
        <v>Recurso F6</v>
      </c>
      <c r="D16" s="63" t="s">
        <v>195</v>
      </c>
      <c r="E16" s="63" t="s">
        <v>155</v>
      </c>
      <c r="F16" s="13" t="str">
        <f t="shared" ca="1" si="4"/>
        <v>MA_08_07_CO_REC280_IMG07n.jpg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MA_08_07_CO_REC280_IMG07a.jpg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4"/>
      <c r="O16" s="2" t="str">
        <f>'Definición técnica de imagenes'!A25</f>
        <v>F7</v>
      </c>
    </row>
    <row r="17" spans="1:15" s="11" customFormat="1" ht="210.95" customHeight="1" x14ac:dyDescent="0.25">
      <c r="A17" s="12" t="str">
        <f t="shared" si="3"/>
        <v>IMG08</v>
      </c>
      <c r="B17" s="62" t="s">
        <v>187</v>
      </c>
      <c r="C17" s="20" t="str">
        <f t="shared" si="0"/>
        <v>Recurso F6</v>
      </c>
      <c r="D17" s="63" t="s">
        <v>195</v>
      </c>
      <c r="E17" s="63" t="s">
        <v>155</v>
      </c>
      <c r="F17" s="13" t="str">
        <f t="shared" ca="1" si="4"/>
        <v>MA_08_07_CO_REC280_IMG08n.jpg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MA_08_07_CO_REC280_IMG08a.jpg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200</v>
      </c>
      <c r="K17" s="64"/>
      <c r="O17" s="2" t="str">
        <f>'Definición técnica de imagenes'!A27</f>
        <v>F7B</v>
      </c>
    </row>
    <row r="18" spans="1:15" s="11" customFormat="1" ht="194.1" customHeight="1" x14ac:dyDescent="0.25">
      <c r="A18" s="12" t="str">
        <f t="shared" si="3"/>
        <v>IMG09</v>
      </c>
      <c r="B18" s="62" t="s">
        <v>187</v>
      </c>
      <c r="C18" s="20" t="str">
        <f t="shared" si="0"/>
        <v>Recurso F6</v>
      </c>
      <c r="D18" s="63" t="s">
        <v>195</v>
      </c>
      <c r="E18" s="63" t="s">
        <v>155</v>
      </c>
      <c r="F18" s="13" t="str">
        <f t="shared" ca="1" si="4"/>
        <v>MA_08_07_CO_REC280_IMG09n.jpg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MA_08_07_CO_REC280_IMG09a.jpg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201</v>
      </c>
      <c r="K18" s="64"/>
      <c r="O18" s="2" t="str">
        <f>'Definición técnica de imagenes'!A30</f>
        <v>F8</v>
      </c>
    </row>
    <row r="19" spans="1:15" s="11" customFormat="1" ht="203.1" customHeight="1" x14ac:dyDescent="0.3">
      <c r="A19" s="12" t="str">
        <f t="shared" ref="A19:A50" si="6">IF(OR(B19&lt;&gt;"",J19&lt;&gt;""),CONCATENATE(LEFT(A18,3),IF(MID(A18,4,2)+1&lt;10,CONCATENATE("0",MID(A18,4,2)+1),MID(A18,4,2)+1)),"")</f>
        <v>IMG10</v>
      </c>
      <c r="B19" s="62" t="s">
        <v>190</v>
      </c>
      <c r="C19" s="20" t="str">
        <f t="shared" si="0"/>
        <v>Recurso F6</v>
      </c>
      <c r="D19" s="63" t="s">
        <v>195</v>
      </c>
      <c r="E19" s="63" t="s">
        <v>150</v>
      </c>
      <c r="F19" s="13" t="str">
        <f t="shared" ca="1" si="4"/>
        <v>MA_08_07_CO_REC280_IMG10.jpg</v>
      </c>
      <c r="G19" s="13" t="str">
        <f ca="1">IF($F19&lt;&gt;"",IF($G$4="Recurso",VLOOKUP($E19,OFFSET('Definición técnica de imagenes'!$A$1,MATCH($G$5,'Definición técnica de imagenes'!$A$1:$A$104,0)-1,1,COUNTIF('Definición técnica de imagenes'!$A$3:$A$102,$G$5),5),5,FALSE),'Definición técnica de imagenes'!$F$16),"")</f>
        <v>350 x 230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202</v>
      </c>
      <c r="K19" s="68"/>
      <c r="O19" s="2" t="str">
        <f>'Definición técnica de imagenes'!A31</f>
        <v>F10</v>
      </c>
    </row>
    <row r="20" spans="1:15" s="11" customFormat="1" ht="215.1" customHeight="1" x14ac:dyDescent="0.25">
      <c r="A20" s="12" t="str">
        <f t="shared" si="6"/>
        <v>IMG11</v>
      </c>
      <c r="B20" s="62" t="s">
        <v>187</v>
      </c>
      <c r="C20" s="20" t="str">
        <f t="shared" si="0"/>
        <v>Recurso F6</v>
      </c>
      <c r="D20" s="63" t="s">
        <v>195</v>
      </c>
      <c r="E20" s="63" t="s">
        <v>155</v>
      </c>
      <c r="F20" s="13" t="str">
        <f t="shared" ca="1" si="4"/>
        <v>MA_08_07_CO_REC280_IMG11n.jpg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MA_08_07_CO_REC280_IMG11a.jpg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203</v>
      </c>
      <c r="K20" s="66"/>
      <c r="O20" s="2" t="str">
        <f>'Definición técnica de imagenes'!A32</f>
        <v>F10B</v>
      </c>
    </row>
    <row r="21" spans="1:15" s="11" customFormat="1" ht="195" customHeight="1" x14ac:dyDescent="0.3">
      <c r="A21" s="12" t="str">
        <f t="shared" si="6"/>
        <v>IMG12</v>
      </c>
      <c r="B21" s="62" t="s">
        <v>187</v>
      </c>
      <c r="C21" s="20" t="str">
        <f t="shared" si="0"/>
        <v>Recurso F6</v>
      </c>
      <c r="D21" s="63" t="s">
        <v>195</v>
      </c>
      <c r="E21" s="63" t="s">
        <v>155</v>
      </c>
      <c r="F21" s="13" t="str">
        <f t="shared" ca="1" si="4"/>
        <v>MA_08_07_CO_REC280_IMG12n.jpg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MA_08_07_CO_REC280_IMG12a.jpg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204</v>
      </c>
      <c r="K21" s="68"/>
      <c r="O21" s="2" t="str">
        <f>'Definición técnica de imagenes'!A33</f>
        <v>F11</v>
      </c>
    </row>
    <row r="22" spans="1:15" s="11" customFormat="1" ht="189.95" customHeight="1" x14ac:dyDescent="0.3">
      <c r="A22" s="12" t="str">
        <f t="shared" si="6"/>
        <v>IMG13</v>
      </c>
      <c r="B22" s="62" t="s">
        <v>187</v>
      </c>
      <c r="C22" s="20" t="str">
        <f t="shared" si="0"/>
        <v>Recurso F6</v>
      </c>
      <c r="D22" s="63" t="s">
        <v>195</v>
      </c>
      <c r="E22" s="63" t="s">
        <v>155</v>
      </c>
      <c r="F22" s="13" t="str">
        <f t="shared" ca="1" si="4"/>
        <v>MA_08_07_CO_REC280_IMG13n.jpg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MA_08_07_CO_REC280_IMG13a.jpg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200</v>
      </c>
      <c r="K22" s="68"/>
      <c r="O22" s="2" t="str">
        <f>'Definición técnica de imagenes'!A34</f>
        <v>F12</v>
      </c>
    </row>
    <row r="23" spans="1:15" s="11" customFormat="1" ht="207" customHeight="1" x14ac:dyDescent="0.3">
      <c r="A23" s="12" t="str">
        <f t="shared" si="6"/>
        <v>IMG14</v>
      </c>
      <c r="B23" s="62" t="s">
        <v>187</v>
      </c>
      <c r="C23" s="20" t="str">
        <f t="shared" si="0"/>
        <v>Recurso F6</v>
      </c>
      <c r="D23" s="63" t="s">
        <v>195</v>
      </c>
      <c r="E23" s="63" t="s">
        <v>155</v>
      </c>
      <c r="F23" s="13" t="str">
        <f t="shared" ca="1" si="4"/>
        <v>MA_08_07_CO_REC280_IMG14n.jpg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MA_08_07_CO_REC280_IMG14a.jpg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204</v>
      </c>
      <c r="K23" s="68"/>
      <c r="O23" s="2" t="str">
        <f>'Definición técnica de imagenes'!A35</f>
        <v>F13</v>
      </c>
    </row>
    <row r="24" spans="1:15" s="11" customFormat="1" ht="180.95" customHeight="1" x14ac:dyDescent="0.3">
      <c r="A24" s="12" t="str">
        <f t="shared" si="6"/>
        <v>IMG15</v>
      </c>
      <c r="B24" s="62" t="s">
        <v>187</v>
      </c>
      <c r="C24" s="20" t="str">
        <f t="shared" si="0"/>
        <v>Recurso F6</v>
      </c>
      <c r="D24" s="63" t="s">
        <v>195</v>
      </c>
      <c r="E24" s="63" t="s">
        <v>155</v>
      </c>
      <c r="F24" s="13" t="str">
        <f t="shared" ca="1" si="4"/>
        <v>MA_08_07_CO_REC280_IMG15n.jpg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MA_08_07_CO_REC280_IMG15a.jpg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200</v>
      </c>
      <c r="K24" s="68"/>
      <c r="O24" s="2" t="str">
        <f>'Definición técnica de imagenes'!A37</f>
        <v>F13B</v>
      </c>
    </row>
    <row r="25" spans="1:15" s="11" customFormat="1" ht="210" customHeight="1" x14ac:dyDescent="0.25">
      <c r="A25" s="12" t="str">
        <f t="shared" si="6"/>
        <v>IMG16</v>
      </c>
      <c r="B25" s="62" t="s">
        <v>187</v>
      </c>
      <c r="C25" s="20" t="str">
        <f t="shared" si="0"/>
        <v>Recurso F6</v>
      </c>
      <c r="D25" s="63" t="s">
        <v>195</v>
      </c>
      <c r="E25" s="63" t="s">
        <v>155</v>
      </c>
      <c r="F25" s="13" t="str">
        <f t="shared" ca="1" si="4"/>
        <v>MA_08_07_CO_REC280_IMG16n.jpg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MA_08_07_CO_REC280_IMG16a.jpg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204</v>
      </c>
      <c r="K25" s="64"/>
    </row>
    <row r="26" spans="1:15" s="11" customFormat="1" ht="189.95" customHeight="1" x14ac:dyDescent="0.25">
      <c r="A26" s="12" t="str">
        <f t="shared" si="6"/>
        <v>IMG17</v>
      </c>
      <c r="B26" s="62" t="s">
        <v>187</v>
      </c>
      <c r="C26" s="20" t="str">
        <f t="shared" si="0"/>
        <v>Recurso F6</v>
      </c>
      <c r="D26" s="63" t="s">
        <v>195</v>
      </c>
      <c r="E26" s="63" t="s">
        <v>150</v>
      </c>
      <c r="F26" s="13" t="str">
        <f t="shared" ca="1" si="4"/>
        <v>MA_08_07_CO_REC280_IMG17.jpg</v>
      </c>
      <c r="G26" s="13" t="str">
        <f ca="1">IF($F26&lt;&gt;"",IF($G$4="Recurso",VLOOKUP($E26,OFFSET('Definición técnica de imagenes'!$A$1,MATCH($G$5,'Definición técnica de imagenes'!$A$1:$A$104,0)-1,1,COUNTIF('Definición técnica de imagenes'!$A$3:$A$102,$G$5),5),5,FALSE),'Definición técnica de imagenes'!$F$16),"")</f>
        <v>350 x 230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204</v>
      </c>
      <c r="K26" s="64"/>
    </row>
    <row r="27" spans="1:15" s="11" customFormat="1" ht="176.1" customHeight="1" x14ac:dyDescent="0.25">
      <c r="A27" s="12" t="str">
        <f t="shared" si="6"/>
        <v>IMG18</v>
      </c>
      <c r="B27" s="62" t="s">
        <v>187</v>
      </c>
      <c r="C27" s="20" t="str">
        <f t="shared" si="0"/>
        <v>Recurso F6</v>
      </c>
      <c r="D27" s="63" t="s">
        <v>195</v>
      </c>
      <c r="E27" s="63" t="s">
        <v>155</v>
      </c>
      <c r="F27" s="13" t="str">
        <f t="shared" ca="1" si="4"/>
        <v>MA_08_07_CO_REC280_IMG18n.jpg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MA_08_07_CO_REC280_IMG18a.jpg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205</v>
      </c>
      <c r="K27" s="64"/>
      <c r="O27" s="2"/>
    </row>
    <row r="28" spans="1:15" s="11" customFormat="1" ht="194.1" customHeight="1" x14ac:dyDescent="0.25">
      <c r="A28" s="12" t="str">
        <f t="shared" si="6"/>
        <v>IMG19</v>
      </c>
      <c r="B28" s="62" t="s">
        <v>187</v>
      </c>
      <c r="C28" s="20" t="str">
        <f t="shared" si="0"/>
        <v>Recurso F6</v>
      </c>
      <c r="D28" s="63" t="s">
        <v>195</v>
      </c>
      <c r="E28" s="63" t="s">
        <v>155</v>
      </c>
      <c r="F28" s="13" t="str">
        <f t="shared" ca="1" si="4"/>
        <v>MA_08_07_CO_REC280_IMG19n.jpg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MA_08_07_CO_REC280_IMG19a.jpg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204</v>
      </c>
      <c r="K28" s="64"/>
    </row>
    <row r="29" spans="1:15" s="11" customFormat="1" ht="179.1" customHeight="1" x14ac:dyDescent="0.25">
      <c r="A29" s="12" t="str">
        <f t="shared" si="6"/>
        <v>IMG20</v>
      </c>
      <c r="B29" s="62" t="s">
        <v>187</v>
      </c>
      <c r="C29" s="20" t="str">
        <f t="shared" si="0"/>
        <v>Recurso F6</v>
      </c>
      <c r="D29" s="63" t="s">
        <v>195</v>
      </c>
      <c r="E29" s="63" t="s">
        <v>155</v>
      </c>
      <c r="F29" s="13" t="str">
        <f t="shared" ca="1" si="4"/>
        <v>MA_08_07_CO_REC280_IMG20n.jpg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MA_08_07_CO_REC280_IMG20a.jpg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200</v>
      </c>
      <c r="K29" s="64"/>
    </row>
    <row r="30" spans="1:15" s="11" customFormat="1" ht="195.95" customHeight="1" x14ac:dyDescent="0.25">
      <c r="A30" s="12" t="str">
        <f t="shared" si="6"/>
        <v>IMG21</v>
      </c>
      <c r="B30" s="62" t="s">
        <v>187</v>
      </c>
      <c r="C30" s="20" t="str">
        <f t="shared" si="0"/>
        <v>Recurso F6</v>
      </c>
      <c r="D30" s="63" t="s">
        <v>195</v>
      </c>
      <c r="E30" s="63" t="s">
        <v>155</v>
      </c>
      <c r="F30" s="13" t="str">
        <f t="shared" ca="1" si="4"/>
        <v>MA_08_07_CO_REC280_IMG21n.jpg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MA_08_07_CO_REC280_IMG21a.jpg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t="s">
        <v>206</v>
      </c>
      <c r="K30" s="64"/>
    </row>
    <row r="31" spans="1:15" s="11" customFormat="1" ht="168" customHeight="1" x14ac:dyDescent="0.25">
      <c r="A31" s="12" t="str">
        <f t="shared" si="6"/>
        <v>IMG22</v>
      </c>
      <c r="B31" s="62" t="s">
        <v>187</v>
      </c>
      <c r="C31" s="20" t="str">
        <f t="shared" si="0"/>
        <v>Recurso F6</v>
      </c>
      <c r="D31" s="63" t="s">
        <v>195</v>
      </c>
      <c r="E31" s="63" t="s">
        <v>155</v>
      </c>
      <c r="F31" s="13" t="str">
        <f t="shared" ca="1" si="4"/>
        <v>MA_08_07_CO_REC280_IMG22n.jpg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MA_08_07_CO_REC280_IMG22a.jpg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c r="K31" s="64"/>
    </row>
    <row r="32" spans="1:15" s="11" customFormat="1" ht="186" customHeight="1" x14ac:dyDescent="0.25">
      <c r="A32" s="12" t="str">
        <f t="shared" si="6"/>
        <v>IMG23</v>
      </c>
      <c r="B32" s="62" t="s">
        <v>187</v>
      </c>
      <c r="C32" s="20" t="str">
        <f t="shared" si="0"/>
        <v>Recurso F6</v>
      </c>
      <c r="D32" s="63" t="s">
        <v>195</v>
      </c>
      <c r="E32" s="63" t="s">
        <v>155</v>
      </c>
      <c r="F32" s="13" t="str">
        <f t="shared" ca="1" si="4"/>
        <v>MA_08_07_CO_REC280_IMG23n.jpg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MA_08_07_CO_REC280_IMG23a.jpg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t="s">
        <v>206</v>
      </c>
      <c r="K32" s="64"/>
    </row>
    <row r="33" spans="1:15" s="11" customFormat="1" ht="144" customHeight="1" x14ac:dyDescent="0.25">
      <c r="A33" s="12" t="str">
        <f t="shared" si="6"/>
        <v>IMG24</v>
      </c>
      <c r="B33" s="62" t="s">
        <v>187</v>
      </c>
      <c r="C33" s="20" t="str">
        <f t="shared" si="0"/>
        <v>Recurso F6</v>
      </c>
      <c r="D33" s="63" t="s">
        <v>195</v>
      </c>
      <c r="E33" s="63" t="s">
        <v>155</v>
      </c>
      <c r="F33" s="13" t="str">
        <f t="shared" ca="1" si="4"/>
        <v>MA_08_07_CO_REC280_IMG24n.jpg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MA_08_07_CO_REC280_IMG24a.jpg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t="s">
        <v>207</v>
      </c>
      <c r="K33" s="64"/>
    </row>
    <row r="34" spans="1:15" s="11" customFormat="1" ht="195" customHeight="1" x14ac:dyDescent="0.25">
      <c r="A34" s="12" t="str">
        <f t="shared" si="6"/>
        <v>IMG25</v>
      </c>
      <c r="B34" s="62" t="s">
        <v>187</v>
      </c>
      <c r="C34" s="20" t="str">
        <f t="shared" si="0"/>
        <v>Recurso F6</v>
      </c>
      <c r="D34" s="63" t="s">
        <v>195</v>
      </c>
      <c r="E34" s="63" t="s">
        <v>155</v>
      </c>
      <c r="F34" s="13" t="str">
        <f t="shared" ca="1" si="4"/>
        <v>MA_08_07_CO_REC280_IMG25n.jpg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5"/>
        <v>MA_08_07_CO_REC280_IMG25a.jpg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4" t="s">
        <v>207</v>
      </c>
      <c r="K34" s="64"/>
      <c r="O34" s="2"/>
    </row>
    <row r="35" spans="1:15" s="11" customFormat="1" ht="231" customHeight="1" x14ac:dyDescent="0.25">
      <c r="A35" s="12" t="str">
        <f t="shared" si="6"/>
        <v>IMG26</v>
      </c>
      <c r="B35" s="62" t="s">
        <v>187</v>
      </c>
      <c r="C35" s="20" t="str">
        <f t="shared" si="0"/>
        <v>Recurso F6</v>
      </c>
      <c r="D35" s="63" t="s">
        <v>195</v>
      </c>
      <c r="E35" s="63" t="s">
        <v>155</v>
      </c>
      <c r="F35" s="13" t="str">
        <f t="shared" ca="1" si="4"/>
        <v>MA_08_07_CO_REC280_IMG26n.jpg</v>
      </c>
      <c r="G35" s="13" t="str">
        <f ca="1">IF($F35&lt;&gt;"",IF($G$4="Recurso",VLOOKUP($E35,OFFSET('Definición técnica de imagenes'!$A$1,MATCH($G$5,'Definición técnica de imagenes'!$A$1:$A$104,0)-1,1,COUNTIF('Definición técnica de imagenes'!$A$3:$A$102,$G$5),5),5,FALSE),'Definición técnica de imagenes'!$F$16),"")</f>
        <v>320 x 480 px</v>
      </c>
      <c r="H35" s="13" t="str">
        <f t="shared" ca="1" si="5"/>
        <v>MA_08_07_CO_REC280_IMG26a.jpg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458 px</v>
      </c>
      <c r="J35" s="63" t="s">
        <v>207</v>
      </c>
      <c r="K35" s="64"/>
      <c r="O35" s="2"/>
    </row>
    <row r="36" spans="1:15" s="11" customFormat="1" ht="16.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6.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5"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2.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2016-02-16T11:17:09Z</dcterms:modified>
</cp:coreProperties>
</file>