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7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0" i="1"/>
  <c r="A11" i="1"/>
  <c r="A12" i="1"/>
  <c r="A13" i="1"/>
  <c r="A14" i="1"/>
  <c r="A15" i="1"/>
  <c r="A16" i="1"/>
  <c r="A17" i="1"/>
  <c r="A18" i="1"/>
  <c r="A19"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F12" i="1"/>
  <c r="G12" i="1"/>
  <c r="I10" i="1"/>
  <c r="C10" i="1"/>
  <c r="M8" i="1"/>
  <c r="M7" i="1"/>
  <c r="M6" i="1"/>
  <c r="M5" i="1"/>
  <c r="F5" i="1"/>
  <c r="M4" i="1"/>
  <c r="M3" i="1"/>
  <c r="M2" i="1"/>
  <c r="M1" i="1"/>
  <c r="E9" i="1"/>
  <c r="F11" i="1"/>
  <c r="G11" i="1"/>
  <c r="H10" i="1"/>
  <c r="F13" i="1"/>
  <c r="G13" i="1"/>
  <c r="F10" i="1"/>
  <c r="G10" i="1"/>
  <c r="F14" i="1"/>
  <c r="G14" i="1"/>
  <c r="F15" i="1"/>
  <c r="G15" i="1"/>
  <c r="F16" i="1"/>
  <c r="G16" i="1"/>
  <c r="F17" i="1"/>
  <c r="G17" i="1"/>
  <c r="F18" i="1"/>
  <c r="G18" i="1"/>
  <c r="F19" i="1"/>
  <c r="G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<sst xmlns="http://schemas.openxmlformats.org/spreadsheetml/2006/main" count="402" uniqueCount="202">
  <si>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</si>
  <si>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</si>
  <si>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</si>
  <si>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</si>
  <si>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</si>
  <si>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</si>
  <si>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</si>
  <si>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</si>
  <si>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</si>
  <si>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</si>
  <si>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</si>
  <si>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</si>
  <si>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</si>
  <si>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</si>
  <si>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</si>
  <si>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</si>
  <si>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</si>
  <si>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</si>
  <si>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</si>
  <si>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</si>
  <si>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</si>
  <si>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</si>
  <si>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</si>
  <si>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</si>
  <si>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</si>
  <si>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</si>
  <si>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</si>
  <si>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</si>
  <si>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</si>
  <si>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</si>
  <si>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</si>
  <si>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</si>
  <si>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</si>
  <si>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</si>
  <si>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</si>
  <si>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</si>
  <si>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</si>
  <si>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</si>
  <si>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</si>
  <si>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</si>
  <si>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</si>
  <si>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</si>
  <si>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</si>
  <si>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</si>
  <si>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</si>
  <si>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</si>
  <si>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</si>
  <si>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</si>
  <si>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</si>
  <si>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</si>
  <si>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</si>
  <si>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</si>
  <si>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</si>
  <si>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</si>
  <si>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</si>
  <si>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</si>
  <si>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</si>
  <si>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</si>
  <si>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</si>
  <si>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</si>
  <si>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</si>
  <si>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</si>
  <si>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</si>
  <si>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</si>
  <si>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</si>
  <si>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</si>
  <si>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</si>
  <si>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</si>
  <si>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</si>
  <si>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</si>
  <si>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</si>
  <si>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</si>
  <si>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</si>
  <si>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</si>
  <si>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</si>
  <si>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</si>
  <si>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</si>
  <si>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</si>
  <si>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</si>
  <si>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</si>
  <si>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</si>
  <si>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</si>
  <si>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</si>
  <si>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</si>
  <si>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</si>
  <si>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</si>
  <si>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</si>
  <si>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</si>
  <si>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</si>
  <si>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</si>
  <si>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</si>
  <si>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</si>
  <si>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</si>
  <si>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</si>
  <si>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</si>
  <si>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</si>
  <si>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</si>
  <si>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</si>
  <si>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</si>
  <si>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</si>
  <si>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</si>
  <si>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</si>
  <si>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</si>
  <si>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</si>
  <si>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</si>
  <si>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</si>
  <si>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</si>
  <si>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</si>
  <si>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</si>
  <si>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</si>
  <si>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</si>
  <si>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</si>
  <si>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</si>
  <si>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</si>
  <si>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</si>
  <si>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</si>
  <si>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</si>
  <si>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</si>
  <si>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</si>
  <si>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</si>
  <si>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</si>
  <si>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</si>
  <si>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</si>
  <si>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</si>
  <si>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</si>
  <si>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</si>
  <si>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</si>
  <si>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</si>
  <si>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</si>
  <si>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</si>
  <si>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</si>
  <si>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</si>
  <si>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</si>
  <si>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</si>
  <si>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</si>
  <si>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</si>
  <si>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</si>
  <si>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</si>
  <si>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</si>
  <si>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</si>
  <si>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</si>
  <si>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</si>
  <si>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</si>
  <si>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</si>
  <si>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</si>
  <si>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</si>
  <si>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</si>
  <si>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</si>
  <si>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</si>
  <si>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</si>
  <si>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</si>
  <si>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</si>
  <si>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</si>
  <si>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</si>
  <si>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</si>
  <si>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</si>
  <si>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</si>
  <si>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</si>
  <si>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</si>
  <si>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</si>
  <si>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</si>
  <si>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</si>
  <si>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</si>
  <si>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</si>
  <si>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</si>
  <si>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</si>
  <si>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</si>
  <si>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</si>
  <si>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</si>
  <si>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</si>
  <si>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</si>
  <si>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</si>
  <si>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</si>
  <si>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</si>
  <si>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</si>
  <si>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</si>
  <si>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</si>
  <si>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</si>
  <si>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</si>
  <si>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</si>
  <si>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</si>
  <si>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</si>
  <si>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</si>
  <si>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</si>
  <si>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</si>
  <si>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</si>
  <si>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</si>
  <si>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funciones</t>
  </si>
  <si>
    <t>Pregunta uno</t>
  </si>
  <si>
    <t>Pregunta nueve</t>
  </si>
  <si>
    <t>Ilustración</t>
  </si>
  <si>
    <t>Fotografía</t>
  </si>
  <si>
    <t>MA_08_07_CO_REC350</t>
  </si>
  <si>
    <t>ver observaciones</t>
  </si>
  <si>
    <t>Pregunta cuatro, fórmula en archivo adjunto</t>
  </si>
  <si>
    <t>Pregunta siete, fórmula en archivo adjunto</t>
  </si>
  <si>
    <t>Pregunta seis, nombres de los ejes en cursiva y mayúscula, tener cuidado con los signos menos y puntos de corte, ecuación de la gráfica es: x(al cuadrado) - 2x + 2 = y</t>
  </si>
  <si>
    <t>Pregunta tres, nombres de los ejes en mayúscula y cursiva, tener cuidado con los signos menos y con los puntos de corte. Fórmula es: y = 4 - 3x</t>
  </si>
  <si>
    <t>Pregunta diez, nombres de los ejes en mayúscula y cursiva, cuidado con el punto de corte y con los signos menos. Fórmula es: [(-4x+13)/3]=y</t>
  </si>
  <si>
    <t>Pregunta cinco, nombres de los ejes en mayúscula y cursiva, tener cuidad con los signos menos y con los puntos de corte. Fórmula es: y=-1/2x-2</t>
  </si>
  <si>
    <t>Pregunta dos, nombres de los ejes en mayúscula y cursiva. Para este caso utilicemos la fórmula: x^4-6x^2-x+1 (no es la misma de la gráfica pero se parece bastante)</t>
  </si>
  <si>
    <t>Pregunta ocho, nombres de los ejes en mayúscula y cursiva, las otras rectas deben estar en colores y el nombre de ellas debe estar en minúscula y cursiva. Fórmulas son: y=2; y=3x; y=-0,73x+1,1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</si>
</sst>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214313</xdr:colOff>
      <xdr:row>9</xdr:row>
      <xdr:rowOff>103187</xdr:rowOff>
    </xdr:from>
    <xdr:to>
      <xdr:col>10</xdr:col>
      <xdr:colOff>1905001</xdr:colOff>
      <xdr:row>9</xdr:row>
      <xdr:rowOff>1582102</xdr:rowOff>
    </xdr:to>
    <xdr:pic>
      <xdr:nvPicPr>
        <xdr:cNvPr id="2" name="Imagen 1"/>
        <xdr:cNvPicPr/>
      </xdr:nvPicPr>
      <xdr:blipFill>
        <a:blip xmlns:r="http://schemas.openxmlformats.org/officeDocument/2006/relationships" r:embed="rId1"/>
        <a:stretch>
          <a:fillRect/>
        </a:stretch>
      </xdr:blipFill>
      <xdr:spPr>
        <a:xfrm>
          <a:off x="16589376" y="2222500"/>
          <a:ext cx="1690688" cy="1478915"/>
        </a:xfrm>
        <a:prstGeom prst="rect">
          <a:avLst/>
        </a:prstGeom>
      </xdr:spPr>
    </xdr:pic>
    <xdr:clientData/>
  </xdr:twoCellAnchor>
  <xdr:twoCellAnchor editAs="oneCell">
    <xdr:from>
      <xdr:col>10</xdr:col>
      <xdr:colOff>206375</xdr:colOff>
      <xdr:row>10</xdr:row>
      <xdr:rowOff>47624</xdr:rowOff>
    </xdr:from>
    <xdr:to>
      <xdr:col>10</xdr:col>
      <xdr:colOff>2173042</xdr:colOff>
      <xdr:row>10</xdr:row>
      <xdr:rowOff>1738100</xdr:rowOff>
    </xdr:to>
    <xdr:pic>
      <xdr:nvPicPr>
        <xdr:cNvPr id="3" name="Imagen 2"/>
        <xdr:cNvPicPr/>
      </xdr:nvPicPr>
      <xdr:blipFill>
        <a:blip xmlns:r="http://schemas.openxmlformats.org/officeDocument/2006/relationships" r:embed="rId2"/>
        <a:stretch>
          <a:fillRect/>
        </a:stretch>
      </xdr:blipFill>
      <xdr:spPr>
        <a:xfrm>
          <a:off x="16581438" y="3865562"/>
          <a:ext cx="1966667" cy="1690476"/>
        </a:xfrm>
        <a:prstGeom prst="rect">
          <a:avLst/>
        </a:prstGeom>
      </xdr:spPr>
    </xdr:pic>
    <xdr:clientData/>
  </xdr:twoCellAnchor>
  <xdr:twoCellAnchor editAs="oneCell">
    <xdr:from>
      <xdr:col>10</xdr:col>
      <xdr:colOff>357188</xdr:colOff>
      <xdr:row>11</xdr:row>
      <xdr:rowOff>71438</xdr:rowOff>
    </xdr:from>
    <xdr:to>
      <xdr:col>10</xdr:col>
      <xdr:colOff>1847664</xdr:colOff>
      <xdr:row>11</xdr:row>
      <xdr:rowOff>2038105</xdr:rowOff>
    </xdr:to>
    <xdr:pic>
      <xdr:nvPicPr>
        <xdr:cNvPr id="4" name="Imagen 3"/>
        <xdr:cNvPicPr/>
      </xdr:nvPicPr>
      <xdr:blipFill>
        <a:blip xmlns:r="http://schemas.openxmlformats.org/officeDocument/2006/relationships" r:embed="rId3"/>
        <a:stretch>
          <a:fillRect/>
        </a:stretch>
      </xdr:blipFill>
      <xdr:spPr>
        <a:xfrm>
          <a:off x="16732251" y="5794376"/>
          <a:ext cx="1490476" cy="1966667"/>
        </a:xfrm>
        <a:prstGeom prst="rect">
          <a:avLst/>
        </a:prstGeom>
      </xdr:spPr>
    </xdr:pic>
    <xdr:clientData/>
  </xdr:twoCellAnchor>
  <xdr:twoCellAnchor editAs="oneCell">
    <xdr:from>
      <xdr:col>10</xdr:col>
      <xdr:colOff>388937</xdr:colOff>
      <xdr:row>12</xdr:row>
      <xdr:rowOff>293689</xdr:rowOff>
    </xdr:from>
    <xdr:to>
      <xdr:col>15</xdr:col>
      <xdr:colOff>674687</xdr:colOff>
      <xdr:row>12</xdr:row>
      <xdr:rowOff>1121729</xdr:rowOff>
    </xdr:to>
    <xdr:pic>
      <xdr:nvPicPr>
        <xdr:cNvPr id="5" name="Imagen 4"/>
        <xdr:cNvPicPr/>
      </xdr:nvPicPr>
      <xdr:blipFill>
        <a:blip xmlns:r="http://schemas.openxmlformats.org/officeDocument/2006/relationships" r:embed="rId4"/>
        <a:stretch>
          <a:fillRect/>
        </a:stretch>
      </xdr:blipFill>
      <xdr:spPr>
        <a:xfrm>
          <a:off x="16764000" y="8207377"/>
          <a:ext cx="2540000" cy="828040"/>
        </a:xfrm>
        <a:prstGeom prst="rect">
          <a:avLst/>
        </a:prstGeom>
      </xdr:spPr>
    </xdr:pic>
    <xdr:clientData/>
  </xdr:twoCellAnchor>
  <xdr:twoCellAnchor editAs="oneCell">
    <xdr:from>
      <xdr:col>10</xdr:col>
      <xdr:colOff>222249</xdr:colOff>
      <xdr:row>13</xdr:row>
      <xdr:rowOff>119064</xdr:rowOff>
    </xdr:from>
    <xdr:to>
      <xdr:col>10</xdr:col>
      <xdr:colOff>1941297</xdr:colOff>
      <xdr:row>13</xdr:row>
      <xdr:rowOff>1961921</xdr:rowOff>
    </xdr:to>
    <xdr:pic>
      <xdr:nvPicPr>
        <xdr:cNvPr id="6" name="Imagen 5"/>
        <xdr:cNvPicPr/>
      </xdr:nvPicPr>
      <xdr:blipFill>
        <a:blip xmlns:r="http://schemas.openxmlformats.org/officeDocument/2006/relationships" r:embed="rId5"/>
        <a:stretch>
          <a:fillRect/>
        </a:stretch>
      </xdr:blipFill>
      <xdr:spPr>
        <a:xfrm>
          <a:off x="16597312" y="9358314"/>
          <a:ext cx="1719048" cy="1842857"/>
        </a:xfrm>
        <a:prstGeom prst="rect">
          <a:avLst/>
        </a:prstGeom>
      </xdr:spPr>
    </xdr:pic>
    <xdr:clientData/>
  </xdr:twoCellAnchor>
  <xdr:twoCellAnchor editAs="oneCell">
    <xdr:from>
      <xdr:col>10</xdr:col>
      <xdr:colOff>230188</xdr:colOff>
      <xdr:row>14</xdr:row>
      <xdr:rowOff>103188</xdr:rowOff>
    </xdr:from>
    <xdr:to>
      <xdr:col>10</xdr:col>
      <xdr:colOff>1834950</xdr:colOff>
      <xdr:row>14</xdr:row>
      <xdr:rowOff>1946045</xdr:rowOff>
    </xdr:to>
    <xdr:pic>
      <xdr:nvPicPr>
        <xdr:cNvPr id="7" name="Imagen 6"/>
        <xdr:cNvPicPr/>
      </xdr:nvPicPr>
      <xdr:blipFill>
        <a:blip xmlns:r="http://schemas.openxmlformats.org/officeDocument/2006/relationships" r:embed="rId6"/>
        <a:stretch>
          <a:fillRect/>
        </a:stretch>
      </xdr:blipFill>
      <xdr:spPr>
        <a:xfrm>
          <a:off x="16605251" y="11525251"/>
          <a:ext cx="1604762" cy="1842857"/>
        </a:xfrm>
        <a:prstGeom prst="rect">
          <a:avLst/>
        </a:prstGeom>
      </xdr:spPr>
    </xdr:pic>
    <xdr:clientData/>
  </xdr:twoCellAnchor>
  <xdr:twoCellAnchor editAs="oneCell">
    <xdr:from>
      <xdr:col>10</xdr:col>
      <xdr:colOff>63499</xdr:colOff>
      <xdr:row>15</xdr:row>
      <xdr:rowOff>404813</xdr:rowOff>
    </xdr:from>
    <xdr:to>
      <xdr:col>15</xdr:col>
      <xdr:colOff>309562</xdr:colOff>
      <xdr:row>15</xdr:row>
      <xdr:rowOff>1309053</xdr:rowOff>
    </xdr:to>
    <xdr:pic>
      <xdr:nvPicPr>
        <xdr:cNvPr id="8" name="Imagen 7"/>
        <xdr:cNvPicPr/>
      </xdr:nvPicPr>
      <xdr:blipFill>
        <a:blip xmlns:r="http://schemas.openxmlformats.org/officeDocument/2006/relationships" r:embed="rId7"/>
        <a:stretch>
          <a:fillRect/>
        </a:stretch>
      </xdr:blipFill>
      <xdr:spPr>
        <a:xfrm>
          <a:off x="16438562" y="13874751"/>
          <a:ext cx="2500313" cy="904240"/>
        </a:xfrm>
        <a:prstGeom prst="rect">
          <a:avLst/>
        </a:prstGeom>
      </xdr:spPr>
    </xdr:pic>
    <xdr:clientData/>
  </xdr:twoCellAnchor>
  <xdr:twoCellAnchor editAs="oneCell">
    <xdr:from>
      <xdr:col>10</xdr:col>
      <xdr:colOff>103188</xdr:colOff>
      <xdr:row>16</xdr:row>
      <xdr:rowOff>119064</xdr:rowOff>
    </xdr:from>
    <xdr:to>
      <xdr:col>11</xdr:col>
      <xdr:colOff>1319</xdr:colOff>
      <xdr:row>16</xdr:row>
      <xdr:rowOff>1600969</xdr:rowOff>
    </xdr:to>
    <xdr:pic>
      <xdr:nvPicPr>
        <xdr:cNvPr id="9" name="Imagen 8"/>
        <xdr:cNvPicPr/>
      </xdr:nvPicPr>
      <xdr:blipFill>
        <a:blip xmlns:r="http://schemas.openxmlformats.org/officeDocument/2006/relationships" r:embed="rId8"/>
        <a:stretch>
          <a:fillRect/>
        </a:stretch>
      </xdr:blipFill>
      <xdr:spPr>
        <a:xfrm>
          <a:off x="16478251" y="15748002"/>
          <a:ext cx="2152381" cy="1481905"/>
        </a:xfrm>
        <a:prstGeom prst="rect">
          <a:avLst/>
        </a:prstGeom>
      </xdr:spPr>
    </xdr:pic>
    <xdr:clientData/>
  </xdr:twoCellAnchor>
  <xdr:twoCellAnchor editAs="oneCell">
    <xdr:from>
      <xdr:col>10</xdr:col>
      <xdr:colOff>55563</xdr:colOff>
      <xdr:row>17</xdr:row>
      <xdr:rowOff>277813</xdr:rowOff>
    </xdr:from>
    <xdr:to>
      <xdr:col>15</xdr:col>
      <xdr:colOff>44170</xdr:colOff>
      <xdr:row>17</xdr:row>
      <xdr:rowOff>1768289</xdr:rowOff>
    </xdr:to>
    <xdr:pic>
      <xdr:nvPicPr>
        <xdr:cNvPr id="10" name="Imagen 9"/>
        <xdr:cNvPicPr/>
      </xdr:nvPicPr>
      <xdr:blipFill>
        <a:blip xmlns:r="http://schemas.openxmlformats.org/officeDocument/2006/relationships" r:embed="rId9"/>
        <a:stretch>
          <a:fillRect/>
        </a:stretch>
      </xdr:blipFill>
      <xdr:spPr>
        <a:xfrm>
          <a:off x="16430626" y="17724438"/>
          <a:ext cx="2242857" cy="1490476"/>
        </a:xfrm>
        <a:prstGeom prst="rect">
          <a:avLst/>
        </a:prstGeom>
      </xdr:spPr>
    </xdr:pic>
    <xdr:clientData/>
  </xdr:twoCellAnchor>
  <xdr:twoCellAnchor editAs="oneCell">
    <xdr:from>
      <xdr:col>10</xdr:col>
      <xdr:colOff>444500</xdr:colOff>
      <xdr:row>18</xdr:row>
      <xdr:rowOff>381002</xdr:rowOff>
    </xdr:from>
    <xdr:to>
      <xdr:col>10</xdr:col>
      <xdr:colOff>1739738</xdr:colOff>
      <xdr:row>18</xdr:row>
      <xdr:rowOff>1862907</xdr:rowOff>
    </xdr:to>
    <xdr:pic>
      <xdr:nvPicPr>
        <xdr:cNvPr id="11" name="Imagen 10"/>
        <xdr:cNvPicPr/>
      </xdr:nvPicPr>
      <xdr:blipFill>
        <a:blip xmlns:r="http://schemas.openxmlformats.org/officeDocument/2006/relationships" r:embed="rId10"/>
        <a:stretch>
          <a:fillRect/>
        </a:stretch>
      </xdr:blipFill>
      <xdr:spPr>
        <a:xfrm>
          <a:off x="16819563" y="19780252"/>
          <a:ext cx="1295238" cy="148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17" activePane="bottomLeft" state="frozen"/>
      <selection pane="bottomLeft" activeCell="J18" sqref="J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6" t="s">
        <v>21</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8</v>
      </c>
      <c r="D3" s="89"/>
      <c r="F3" s="81">
        <v>42413</v>
      </c>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187</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c r="D5" s="91"/>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33.5" customHeight="1" x14ac:dyDescent="0.25">
      <c r="A10" s="12" t="str">
        <f>IF(OR(B10&lt;&gt;"",J10&lt;&gt;""),"IMG01","")</f>
        <v>IMG01</v>
      </c>
      <c r="B10" s="62" t="s">
        <v>193</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MA_08_07_CO_REC350_IMG01n.png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MA_08_07_CO_REC350_IMG01a.png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188</v>
      </c>
      <c r="K10" s="64"/>
      <c r="O10" s="2" t="str">
        <f>'Definición técnica de imagenes'!A12</f>
        <v>M12D</v>
      </c>
    </row>
    <row r="11" spans="1:16" s="11" customFormat="1" ht="150" customHeight="1" x14ac:dyDescent="0.25">
      <c r="A11" s="12" t="str">
        <f t="shared" ref="A11:A18" si="3">IF(OR(B11&lt;&gt;"",J11&lt;&gt;""),CONCATENATE(LEFT(A10,3),IF(MID(A10,4,2)+1&lt;10,CONCATENATE("0",MID(A10,4,2)+1))),"")</f>
        <v>IMG02</v>
      </c>
      <c r="B11" s="62" t="s">
        <v>193</v>
      </c>
      <c r="C11" s="20" t="str">
        <f t="shared" si="0"/>
        <v>Recurso M5A</v>
      </c>
      <c r="D11" s="63" t="s">
        <v>190</v>
      </c>
      <c r="E11" s="63" t="s">
        <v>155</v>
      </c>
      <c r="F11" s="13" t="str">
        <f t="shared" ref="F11:F74" ca="1" si="4">IF(OR(B11&lt;&gt;"",J11&lt;&gt;""),CONCATENATE($C$7,"_",$A11,IF($G$4="Cuaderno de Estudio","_small",CONCATENATE(IF(I11="","","n"),IF(LEFT($G$5,1)="F",".jpg",".png")))),"")</f>
        <v>MA_08_07_CO_REC350_IMG02n.png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MA_08_07_CO_REC350_IMG02a.png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200</v>
      </c>
      <c r="K11" s="65"/>
      <c r="O11" s="2" t="str">
        <f>'Definición técnica de imagenes'!A13</f>
        <v>M101</v>
      </c>
    </row>
    <row r="12" spans="1:16" s="11" customFormat="1" ht="172.5" customHeight="1" x14ac:dyDescent="0.25">
      <c r="A12" s="12" t="str">
        <f t="shared" si="3"/>
        <v>IMG03</v>
      </c>
      <c r="B12" s="62" t="s">
        <v>193</v>
      </c>
      <c r="C12" s="20" t="str">
        <f t="shared" si="0"/>
        <v>Recurso M5A</v>
      </c>
      <c r="D12" s="63" t="s">
        <v>190</v>
      </c>
      <c r="E12" s="63" t="s">
        <v>155</v>
      </c>
      <c r="F12" s="13" t="str">
        <f t="shared" ca="1" si="4"/>
        <v>MA_08_07_CO_REC350_IMG03n.png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MA_08_07_CO_REC350_IMG03a.png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197</v>
      </c>
      <c r="K12" s="64"/>
      <c r="O12" s="2" t="str">
        <f>'Definición técnica de imagenes'!A18</f>
        <v>Diaporama F1</v>
      </c>
    </row>
    <row r="13" spans="1:16" s="11" customFormat="1" ht="104.25" customHeight="1" x14ac:dyDescent="0.25">
      <c r="A13" s="12" t="str">
        <f t="shared" si="3"/>
        <v>IMG04</v>
      </c>
      <c r="B13" s="62" t="s">
        <v>193</v>
      </c>
      <c r="C13" s="20" t="str">
        <f t="shared" si="0"/>
        <v>Recurso M5A</v>
      </c>
      <c r="D13" s="63" t="s">
        <v>190</v>
      </c>
      <c r="E13" s="63" t="s">
        <v>155</v>
      </c>
      <c r="F13" s="13" t="str">
        <f t="shared" ca="1" si="4"/>
        <v>MA_08_07_CO_REC350_IMG04n.png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MA_08_07_CO_REC350_IMG04a.png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ht="171.75" customHeight="1" x14ac:dyDescent="0.25">
      <c r="A14" s="12" t="str">
        <f t="shared" si="3"/>
        <v>IMG05</v>
      </c>
      <c r="B14" s="62" t="s">
        <v>193</v>
      </c>
      <c r="C14" s="20" t="str">
        <f t="shared" si="0"/>
        <v>Recurso M5A</v>
      </c>
      <c r="D14" s="63" t="s">
        <v>190</v>
      </c>
      <c r="E14" s="63" t="s">
        <v>155</v>
      </c>
      <c r="F14" s="13" t="str">
        <f t="shared" ca="1" si="4"/>
        <v>MA_08_07_CO_REC350_IMG05n.png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MA_08_07_CO_REC350_IMG05a.png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199</v>
      </c>
      <c r="K14" s="64"/>
      <c r="O14" s="2" t="str">
        <f>'Definición técnica de imagenes'!A22</f>
        <v>F6</v>
      </c>
    </row>
    <row r="15" spans="1:16" s="11" customFormat="1" ht="161.25" customHeight="1" x14ac:dyDescent="0.25">
      <c r="A15" s="12" t="str">
        <f t="shared" si="3"/>
        <v>IMG06</v>
      </c>
      <c r="B15" s="62" t="s">
        <v>193</v>
      </c>
      <c r="C15" s="20" t="str">
        <f t="shared" si="0"/>
        <v>Recurso M5A</v>
      </c>
      <c r="D15" s="63" t="s">
        <v>190</v>
      </c>
      <c r="E15" s="63" t="s">
        <v>155</v>
      </c>
      <c r="F15" s="13" t="str">
        <f t="shared" ca="1" si="4"/>
        <v>MA_08_07_CO_REC350_IMG06n.png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MA_08_07_CO_REC350_IMG06a.png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ht="170.25" customHeight="1" x14ac:dyDescent="0.3">
      <c r="A16" s="12" t="str">
        <f t="shared" si="3"/>
        <v>IMG07</v>
      </c>
      <c r="B16" s="62" t="s">
        <v>193</v>
      </c>
      <c r="C16" s="20" t="str">
        <f t="shared" si="0"/>
        <v>Recurso M5A</v>
      </c>
      <c r="D16" s="63" t="s">
        <v>190</v>
      </c>
      <c r="E16" s="63" t="s">
        <v>155</v>
      </c>
      <c r="F16" s="13" t="str">
        <f t="shared" ca="1" si="4"/>
        <v>MA_08_07_CO_REC350_IMG07n.png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MA_08_07_CO_REC350_IMG07a.png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195</v>
      </c>
      <c r="K16" s="68"/>
      <c r="O16" s="2" t="str">
        <f>'Definición técnica de imagenes'!A25</f>
        <v>F7</v>
      </c>
    </row>
    <row r="17" spans="1:15" s="11" customFormat="1" ht="143.25" customHeight="1" x14ac:dyDescent="0.25">
      <c r="A17" s="12" t="str">
        <f t="shared" si="3"/>
        <v>IMG08</v>
      </c>
      <c r="B17" s="62" t="s">
        <v>193</v>
      </c>
      <c r="C17" s="20" t="str">
        <f t="shared" si="0"/>
        <v>Recurso M5A</v>
      </c>
      <c r="D17" s="63" t="s">
        <v>190</v>
      </c>
      <c r="E17" s="63" t="s">
        <v>155</v>
      </c>
      <c r="F17" s="13" t="str">
        <f t="shared" ca="1" si="4"/>
        <v>MA_08_07_CO_REC350_IMG08n.png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MA_08_07_CO_REC350_IMG08a.png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201</v>
      </c>
      <c r="K17" s="66"/>
      <c r="O17" s="2" t="str">
        <f>'Definición técnica de imagenes'!A27</f>
        <v>F7B</v>
      </c>
    </row>
    <row r="18" spans="1:15" s="11" customFormat="1" ht="153.75" customHeight="1" x14ac:dyDescent="0.25">
      <c r="A18" s="12" t="str">
        <f t="shared" si="3"/>
        <v>IMG09</v>
      </c>
      <c r="B18" s="78">
        <v>275144099</v>
      </c>
      <c r="C18" s="20" t="str">
        <f t="shared" si="0"/>
        <v>Recurso M5A</v>
      </c>
      <c r="D18" s="63" t="s">
        <v>191</v>
      </c>
      <c r="E18" s="63" t="s">
        <v>155</v>
      </c>
      <c r="F18" s="13" t="str">
        <f t="shared" ca="1" si="4"/>
        <v>MA_08_07_CO_REC350_IMG09n.png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MA_08_07_CO_REC350_IMG09a.png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189</v>
      </c>
      <c r="K18" s="66"/>
      <c r="O18" s="2" t="str">
        <f>'Definición técnica de imagenes'!A30</f>
        <v>F8</v>
      </c>
    </row>
    <row r="19" spans="1:15" s="11" customFormat="1" ht="157.5" customHeight="1" x14ac:dyDescent="0.3">
      <c r="A19" s="12" t="str">
        <f t="shared" ref="A19:A50" si="6">IF(OR(B19&lt;&gt;"",J19&lt;&gt;""),CONCATENATE(LEFT(A18,3),IF(MID(A18,4,2)+1&lt;10,CONCATENATE("0",MID(A18,4,2)+1),MID(A18,4,2)+1)),"")</f>
        <v>IMG10</v>
      </c>
      <c r="B19" s="62" t="s">
        <v>193</v>
      </c>
      <c r="C19" s="20" t="str">
        <f t="shared" si="0"/>
        <v>Recurso M5A</v>
      </c>
      <c r="D19" s="63" t="s">
        <v>190</v>
      </c>
      <c r="E19" s="63" t="s">
        <v>155</v>
      </c>
      <c r="F19" s="13" t="str">
        <f t="shared" ca="1" si="4"/>
        <v>MA_08_07_CO_REC350_IMG10n.png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MA_08_07_CO_REC350_IMG10a.png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198</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2016-02-15T00:51:57Z</dcterms:modified>
</cp:coreProperties>
</file>