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3875" windowHeight="1119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<sst xmlns="http://schemas.openxmlformats.org/spreadsheetml/2006/main" count="414" uniqueCount="203">
  <si>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</si>
  <si>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</si>
  <si>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</si>
  <si>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</si>
  <si>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</si>
  <si>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</si>
  <si>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</si>
  <si>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</si>
  <si>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</si>
  <si>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</si>
  <si>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</si>
  <si>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</si>
  <si>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</si>
  <si>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</si>
  <si>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</si>
  <si>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</si>
  <si>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</si>
  <si>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</si>
  <si>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</si>
  <si>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</si>
  <si>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</si>
  <si>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</si>
  <si>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</si>
  <si>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</si>
  <si>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</si>
  <si>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</si>
  <si>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</si>
  <si>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</si>
  <si>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</si>
  <si>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</si>
  <si>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</si>
  <si>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</si>
  <si>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</si>
  <si>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</si>
  <si>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</si>
  <si>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</si>
  <si>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</si>
  <si>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</si>
  <si>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</si>
  <si>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</si>
  <si>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</si>
  <si>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</si>
  <si>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</si>
  <si>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</si>
  <si>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</si>
  <si>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</si>
  <si>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</si>
  <si>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</si>
  <si>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</si>
  <si>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</si>
  <si>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</si>
  <si>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</si>
  <si>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</si>
  <si>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</si>
  <si>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</si>
  <si>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</si>
  <si>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</si>
  <si>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</si>
  <si>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</si>
  <si>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</si>
  <si>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</si>
  <si>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</si>
  <si>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</si>
  <si>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</si>
  <si>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</si>
  <si>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</si>
  <si>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</si>
  <si>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</si>
  <si>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</si>
  <si>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</si>
  <si>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</si>
  <si>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</si>
  <si>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</si>
  <si>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</si>
  <si>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</si>
  <si>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</si>
  <si>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</si>
  <si>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</si>
  <si>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</si>
  <si>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</si>
  <si>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</si>
  <si>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</si>
  <si>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</si>
  <si>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</si>
  <si>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</si>
  <si>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</si>
  <si>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</si>
  <si>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</si>
  <si>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</si>
  <si>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</si>
  <si>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</si>
  <si>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</si>
  <si>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</si>
  <si>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</si>
  <si>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</si>
  <si>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</si>
  <si>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</si>
  <si>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</si>
  <si>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</si>
  <si>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</si>
  <si>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</si>
  <si>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</si>
  <si>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</si>
  <si>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</si>
  <si>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</si>
  <si>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</si>
  <si>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</si>
  <si>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</si>
  <si>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</si>
  <si>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</si>
  <si>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</si>
  <si>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</si>
  <si>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</si>
  <si>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</si>
  <si>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</si>
  <si>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</si>
  <si>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</si>
  <si>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</si>
  <si>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</si>
  <si>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</si>
  <si>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</si>
  <si>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</si>
  <si>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</si>
  <si>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</si>
  <si>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</si>
  <si>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</si>
  <si>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</si>
  <si>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</si>
  <si>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</si>
  <si>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</si>
  <si>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</si>
  <si>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</si>
  <si>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</si>
  <si>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</si>
  <si>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</si>
  <si>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</si>
  <si>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</si>
  <si>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</si>
  <si>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</si>
  <si>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</si>
  <si>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</si>
  <si>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</si>
  <si>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</si>
  <si>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</si>
  <si>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</si>
  <si>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</si>
  <si>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</si>
  <si>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</si>
  <si>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</si>
  <si>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</si>
  <si>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</si>
  <si>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</si>
  <si>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</si>
  <si>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</si>
  <si>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</si>
  <si>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</si>
  <si>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</si>
  <si>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</si>
  <si>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</si>
  <si>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</si>
  <si>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</si>
  <si>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</si>
  <si>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</si>
  <si>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</si>
  <si>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</si>
  <si>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</si>
  <si>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</si>
  <si>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</si>
  <si>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</si>
  <si>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</si>
  <si>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</si>
  <si>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</si>
  <si>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</si>
  <si>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</si>
  <si>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</si>
  <si>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</si>
  <si>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</si>
  <si>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</si>
  <si>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</si>
  <si>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</si>
  <si>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</si>
  <si>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</si>
  <si>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</si>
  <si>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</si>
  <si>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</si>
  <si>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</si>
  <si>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</si>
  <si>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</si>
  <si>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</si>
  <si>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</si>
  <si>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</si>
  <si>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</si>
  <si>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Josué Malagón</t>
  </si>
  <si>
    <t>MA_08_08_CO_REC30</t>
  </si>
  <si>
    <t>Ilustración</t>
  </si>
  <si>
    <t/>
  </si>
  <si>
    <t>por favor agregar el texto que se indica en el globo de texto, construir iconos de recurso basados en esta imagen</t>
  </si>
  <si>
    <t>Tomar como base la tabla del archivo word adjunto</t>
  </si>
  <si>
    <t>El texto se enceuntra en el archivo word adjunto, agregar el texto y los números a la imagen se shutter</t>
  </si>
  <si>
    <t>Texto se encuentra en el archivo word adjunto</t>
  </si>
  <si>
    <t>Tabla se encuentra en el archivo word adjunto</t>
  </si>
  <si>
    <t>Tabla se encuentra en el archivo word adjunto, agregar las flechas y los números que se indican en esta imagen</t>
  </si>
  <si>
    <t>Los métodos de razonamiento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</si>
</sst>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52917</xdr:colOff>
      <xdr:row>9</xdr:row>
      <xdr:rowOff>359834</xdr:rowOff>
    </xdr:from>
    <xdr:to>
      <xdr:col>9</xdr:col>
      <xdr:colOff>2044701</xdr:colOff>
      <xdr:row>9</xdr:row>
      <xdr:rowOff>2244915</xdr:rowOff>
    </xdr:to>
    <xdr:pic>
      <xdr:nvPicPr>
        <xdr:cNvPr id="2" name="Imagen 1" descr="MA_08_08_CO_REC-30-0.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80584" y="2413001"/>
          <a:ext cx="1991784" cy="1885081"/>
        </a:xfrm>
        <a:prstGeom prst="rect">
          <a:avLst/>
        </a:prstGeom>
      </xdr:spPr>
    </xdr:pic>
    <xdr:clientData/>
  </xdr:twoCellAnchor>
  <xdr:twoCellAnchor editAs="oneCell">
    <xdr:from>
      <xdr:col>9</xdr:col>
      <xdr:colOff>97693</xdr:colOff>
      <xdr:row>10</xdr:row>
      <xdr:rowOff>361950</xdr:rowOff>
    </xdr:from>
    <xdr:to>
      <xdr:col>9</xdr:col>
      <xdr:colOff>2613404</xdr:colOff>
      <xdr:row>10</xdr:row>
      <xdr:rowOff>904875</xdr:rowOff>
    </xdr:to>
    <xdr:pic>
      <xdr:nvPicPr>
        <xdr:cNvPr id="3" name="Imagen 2" descr="MA_08_08_CO_REC-30-1.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04193" y="4752975"/>
          <a:ext cx="2515711" cy="542925"/>
        </a:xfrm>
        <a:prstGeom prst="rect">
          <a:avLst/>
        </a:prstGeom>
      </xdr:spPr>
    </xdr:pic>
    <xdr:clientData/>
  </xdr:twoCellAnchor>
  <xdr:twoCellAnchor editAs="oneCell">
    <xdr:from>
      <xdr:col>8</xdr:col>
      <xdr:colOff>1026322</xdr:colOff>
      <xdr:row>11</xdr:row>
      <xdr:rowOff>257175</xdr:rowOff>
    </xdr:from>
    <xdr:to>
      <xdr:col>10</xdr:col>
      <xdr:colOff>10585</xdr:colOff>
      <xdr:row>11</xdr:row>
      <xdr:rowOff>1062568</xdr:rowOff>
    </xdr:to>
    <xdr:pic>
      <xdr:nvPicPr>
        <xdr:cNvPr id="4" name="Imagen 3" descr="MA_08_08_CO_REC-30-2.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370722" y="5981700"/>
          <a:ext cx="3203838" cy="805393"/>
        </a:xfrm>
        <a:prstGeom prst="rect">
          <a:avLst/>
        </a:prstGeom>
      </xdr:spPr>
    </xdr:pic>
    <xdr:clientData/>
  </xdr:twoCellAnchor>
  <xdr:twoCellAnchor editAs="oneCell">
    <xdr:from>
      <xdr:col>9</xdr:col>
      <xdr:colOff>74083</xdr:colOff>
      <xdr:row>12</xdr:row>
      <xdr:rowOff>423334</xdr:rowOff>
    </xdr:from>
    <xdr:to>
      <xdr:col>9</xdr:col>
      <xdr:colOff>2631811</xdr:colOff>
      <xdr:row>12</xdr:row>
      <xdr:rowOff>1824566</xdr:rowOff>
    </xdr:to>
    <xdr:pic>
      <xdr:nvPicPr>
        <xdr:cNvPr id="5" name="Imagen 4" descr="MA_08_08_CO_REC-30-3.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01750" y="7768167"/>
          <a:ext cx="2557728" cy="1401232"/>
        </a:xfrm>
        <a:prstGeom prst="rect">
          <a:avLst/>
        </a:prstGeom>
      </xdr:spPr>
    </xdr:pic>
    <xdr:clientData/>
  </xdr:twoCellAnchor>
  <xdr:twoCellAnchor editAs="oneCell">
    <xdr:from>
      <xdr:col>9</xdr:col>
      <xdr:colOff>84667</xdr:colOff>
      <xdr:row>13</xdr:row>
      <xdr:rowOff>375904</xdr:rowOff>
    </xdr:from>
    <xdr:to>
      <xdr:col>9</xdr:col>
      <xdr:colOff>2449910</xdr:colOff>
      <xdr:row>13</xdr:row>
      <xdr:rowOff>1247775</xdr:rowOff>
    </xdr:to>
    <xdr:pic>
      <xdr:nvPicPr>
        <xdr:cNvPr id="6" name="Imagen 5" descr="MA_08_08_CO_REC-30-4.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91167" y="9691354"/>
          <a:ext cx="2365243" cy="871871"/>
        </a:xfrm>
        <a:prstGeom prst="rect">
          <a:avLst/>
        </a:prstGeom>
      </xdr:spPr>
    </xdr:pic>
    <xdr:clientData/>
  </xdr:twoCellAnchor>
  <xdr:twoCellAnchor editAs="oneCell">
    <xdr:from>
      <xdr:col>9</xdr:col>
      <xdr:colOff>314389</xdr:colOff>
      <xdr:row>14</xdr:row>
      <xdr:rowOff>211667</xdr:rowOff>
    </xdr:from>
    <xdr:to>
      <xdr:col>9</xdr:col>
      <xdr:colOff>2381250</xdr:colOff>
      <xdr:row>14</xdr:row>
      <xdr:rowOff>1058333</xdr:rowOff>
    </xdr:to>
    <xdr:pic>
      <xdr:nvPicPr>
        <xdr:cNvPr id="7" name="Imagen 6" descr="MA_08_08_CO_REC-30-5.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242056" y="11631084"/>
          <a:ext cx="2066861" cy="846666"/>
        </a:xfrm>
        <a:prstGeom prst="rect">
          <a:avLst/>
        </a:prstGeom>
      </xdr:spPr>
    </xdr:pic>
    <xdr:clientData/>
  </xdr:twoCellAnchor>
  <xdr:twoCellAnchor editAs="oneCell">
    <xdr:from>
      <xdr:col>8</xdr:col>
      <xdr:colOff>1508093</xdr:colOff>
      <xdr:row>15</xdr:row>
      <xdr:rowOff>222249</xdr:rowOff>
    </xdr:from>
    <xdr:to>
      <xdr:col>9</xdr:col>
      <xdr:colOff>2203451</xdr:colOff>
      <xdr:row>15</xdr:row>
      <xdr:rowOff>2010832</xdr:rowOff>
    </xdr:to>
    <xdr:pic>
      <xdr:nvPicPr>
        <xdr:cNvPr id="8" name="Imagen 7" descr="MA_08_08_CO_REC-30-6.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69426" y="13102166"/>
          <a:ext cx="2261692" cy="1788583"/>
        </a:xfrm>
        <a:prstGeom prst="rect">
          <a:avLst/>
        </a:prstGeom>
      </xdr:spPr>
    </xdr:pic>
    <xdr:clientData/>
  </xdr:twoCellAnchor>
  <xdr:twoCellAnchor editAs="oneCell">
    <xdr:from>
      <xdr:col>8</xdr:col>
      <xdr:colOff>1354666</xdr:colOff>
      <xdr:row>16</xdr:row>
      <xdr:rowOff>91570</xdr:rowOff>
    </xdr:from>
    <xdr:to>
      <xdr:col>10</xdr:col>
      <xdr:colOff>78315</xdr:colOff>
      <xdr:row>16</xdr:row>
      <xdr:rowOff>1500717</xdr:rowOff>
    </xdr:to>
    <xdr:pic>
      <xdr:nvPicPr>
        <xdr:cNvPr id="9" name="Imagen 8" descr="MA_08_08_CO_REC-30-7.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15999" y="15024653"/>
          <a:ext cx="2946399" cy="1409147"/>
        </a:xfrm>
        <a:prstGeom prst="rect">
          <a:avLst/>
        </a:prstGeom>
      </xdr:spPr>
    </xdr:pic>
    <xdr:clientData/>
  </xdr:twoCellAnchor>
  <xdr:twoCellAnchor editAs="oneCell">
    <xdr:from>
      <xdr:col>9</xdr:col>
      <xdr:colOff>275165</xdr:colOff>
      <xdr:row>17</xdr:row>
      <xdr:rowOff>213890</xdr:rowOff>
    </xdr:from>
    <xdr:to>
      <xdr:col>9</xdr:col>
      <xdr:colOff>2017182</xdr:colOff>
      <xdr:row>17</xdr:row>
      <xdr:rowOff>1267883</xdr:rowOff>
    </xdr:to>
    <xdr:pic>
      <xdr:nvPicPr>
        <xdr:cNvPr id="10" name="Imagen 9" descr="MA_08_08_CO_REC-30-8.p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202832" y="17411807"/>
          <a:ext cx="1742017" cy="1053993"/>
        </a:xfrm>
        <a:prstGeom prst="rect">
          <a:avLst/>
        </a:prstGeom>
      </xdr:spPr>
    </xdr:pic>
    <xdr:clientData/>
  </xdr:twoCellAnchor>
  <xdr:twoCellAnchor editAs="oneCell">
    <xdr:from>
      <xdr:col>9</xdr:col>
      <xdr:colOff>347711</xdr:colOff>
      <xdr:row>18</xdr:row>
      <xdr:rowOff>645583</xdr:rowOff>
    </xdr:from>
    <xdr:to>
      <xdr:col>9</xdr:col>
      <xdr:colOff>1989667</xdr:colOff>
      <xdr:row>18</xdr:row>
      <xdr:rowOff>1773766</xdr:rowOff>
    </xdr:to>
    <xdr:pic>
      <xdr:nvPicPr>
        <xdr:cNvPr id="11" name="Imagen 10" descr="MA_08_08_CO_REC-30-9.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275378" y="19420416"/>
          <a:ext cx="1641956" cy="1128183"/>
        </a:xfrm>
        <a:prstGeom prst="rect">
          <a:avLst/>
        </a:prstGeom>
      </xdr:spPr>
    </xdr:pic>
    <xdr:clientData/>
  </xdr:twoCellAnchor>
  <xdr:twoCellAnchor editAs="oneCell">
    <xdr:from>
      <xdr:col>9</xdr:col>
      <xdr:colOff>348807</xdr:colOff>
      <xdr:row>19</xdr:row>
      <xdr:rowOff>402166</xdr:rowOff>
    </xdr:from>
    <xdr:to>
      <xdr:col>9</xdr:col>
      <xdr:colOff>2516717</xdr:colOff>
      <xdr:row>19</xdr:row>
      <xdr:rowOff>1367366</xdr:rowOff>
    </xdr:to>
    <xdr:pic>
      <xdr:nvPicPr>
        <xdr:cNvPr id="12" name="Imagen 11" descr="MA_08_08_CO_REC-30-10.p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276474" y="21378333"/>
          <a:ext cx="2167910" cy="965200"/>
        </a:xfrm>
        <a:prstGeom prst="rect">
          <a:avLst/>
        </a:prstGeom>
      </xdr:spPr>
    </xdr:pic>
    <xdr:clientData/>
  </xdr:twoCellAnchor>
  <xdr:twoCellAnchor editAs="oneCell">
    <xdr:from>
      <xdr:col>9</xdr:col>
      <xdr:colOff>169334</xdr:colOff>
      <xdr:row>20</xdr:row>
      <xdr:rowOff>391808</xdr:rowOff>
    </xdr:from>
    <xdr:to>
      <xdr:col>9</xdr:col>
      <xdr:colOff>2601384</xdr:colOff>
      <xdr:row>20</xdr:row>
      <xdr:rowOff>713316</xdr:rowOff>
    </xdr:to>
    <xdr:pic>
      <xdr:nvPicPr>
        <xdr:cNvPr id="13" name="Imagen 12" descr="MA_08_08_CO_REC-30-Estudiante-1A.p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097001" y="23156558"/>
          <a:ext cx="2432050" cy="321508"/>
        </a:xfrm>
        <a:prstGeom prst="rect">
          <a:avLst/>
        </a:prstGeom>
      </xdr:spPr>
    </xdr:pic>
    <xdr:clientData/>
  </xdr:twoCellAnchor>
  <xdr:twoCellAnchor editAs="oneCell">
    <xdr:from>
      <xdr:col>9</xdr:col>
      <xdr:colOff>22130</xdr:colOff>
      <xdr:row>21</xdr:row>
      <xdr:rowOff>359833</xdr:rowOff>
    </xdr:from>
    <xdr:to>
      <xdr:col>10</xdr:col>
      <xdr:colOff>118534</xdr:colOff>
      <xdr:row>21</xdr:row>
      <xdr:rowOff>1018116</xdr:rowOff>
    </xdr:to>
    <xdr:pic>
      <xdr:nvPicPr>
        <xdr:cNvPr id="14" name="Imagen 13" descr="MA_08_08_CO_REC-30-Estudiante-1B.p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949797" y="24955500"/>
          <a:ext cx="2752820" cy="658283"/>
        </a:xfrm>
        <a:prstGeom prst="rect">
          <a:avLst/>
        </a:prstGeom>
      </xdr:spPr>
    </xdr:pic>
    <xdr:clientData/>
  </xdr:twoCellAnchor>
  <xdr:twoCellAnchor editAs="oneCell">
    <xdr:from>
      <xdr:col>9</xdr:col>
      <xdr:colOff>846991</xdr:colOff>
      <xdr:row>22</xdr:row>
      <xdr:rowOff>148168</xdr:rowOff>
    </xdr:from>
    <xdr:to>
      <xdr:col>9</xdr:col>
      <xdr:colOff>1887514</xdr:colOff>
      <xdr:row>22</xdr:row>
      <xdr:rowOff>2569633</xdr:rowOff>
    </xdr:to>
    <xdr:pic>
      <xdr:nvPicPr>
        <xdr:cNvPr id="15" name="Imagen 14" descr="MA_08_08_CO_REC-30-Estudiante-2.png"/>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flipH="1">
          <a:off x="14774658" y="26638251"/>
          <a:ext cx="1040523" cy="2421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20" workbookViewId="0">
      <pane ySplit="9" topLeftCell="A10" activePane="bottomLeft" state="frozen"/>
      <selection pane="bottomLeft" activeCell="C4" sqref="C4:D4"/>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v>42408</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202</v>
      </c>
      <c r="D4" s="87"/>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8" t="s">
        <v>192</v>
      </c>
      <c r="D5" s="89"/>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77.95" customHeight="1" x14ac:dyDescent="0.25">
      <c r="A10" s="12" t="str">
        <f>IF(OR(B10&lt;&gt;"",J10&lt;&gt;""),"IMG01","")</f>
        <v>IMG01</v>
      </c>
      <c r="B10" s="62" t="s">
        <v>190</v>
      </c>
      <c r="C10" s="20" t="str">
        <f t="shared" ref="C10:C41" si="0">IF(OR(B10&lt;&gt;"",J10&lt;&gt;""),IF($G$4="Recurso",CONCATENATE($G$4," ",$G$5),$G$4),"")</f>
        <v>Recurso F4</v>
      </c>
      <c r="D10" s="63" t="s">
        <v>194</v>
      </c>
      <c r="E10" s="63" t="s">
        <v>155</v>
      </c>
      <c r="F10" s="13" t="str">
        <f t="shared" ref="F10" ca="1" si="1">IF(OR(B10&lt;&gt;"",J10&lt;&gt;""),CONCATENATE($C$7,"_",$A10,IF($G$4="Cuaderno de Estudio","_small",CONCATENATE(IF(I10="","","n"),IF(LEFT($G$5,1)="F",".jpg",".png")))),"")</f>
        <v>MA_08_08_CO_REC30_IMG01.jpg</v>
      </c>
      <c r="G10" s="13" t="str">
        <f ca="1">IF($F10&lt;&gt;"",IF($G$4="Recurso",VLOOKUP($E10,OFFSET('Definición técnica de imagenes'!$A$1,MATCH($G$5,'Definición técnica de imagenes'!$A$1:$A$104,0)-1,1,COUNTIF('Definición técnica de imagenes'!$A$3:$A$102,$G$5),5),5,FALSE),'Definición técnica de imagenes'!$F$16),"")</f>
        <v>750 x 365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196</v>
      </c>
      <c r="O10" s="2" t="str">
        <f>'Definición técnica de imagenes'!A12</f>
        <v>M12D</v>
      </c>
    </row>
    <row r="11" spans="1:16" s="11" customFormat="1" ht="105" customHeight="1" x14ac:dyDescent="0.25">
      <c r="A11" s="12" t="str">
        <f t="shared" ref="A11:A18" si="3">IF(OR(B11&lt;&gt;"",J11&lt;&gt;""),CONCATENATE(LEFT(A10,3),IF(MID(A10,4,2)+1&lt;10,CONCATENATE("0",MID(A10,4,2)+1))),"")</f>
        <v>IMG02</v>
      </c>
      <c r="B11" s="62" t="s">
        <v>191</v>
      </c>
      <c r="C11" s="20" t="str">
        <f t="shared" si="0"/>
        <v>Recurso F4</v>
      </c>
      <c r="D11" s="63" t="s">
        <v>194</v>
      </c>
      <c r="E11" s="63" t="s">
        <v>155</v>
      </c>
      <c r="F11" s="13" t="str">
        <f t="shared" ref="F11:F74" ca="1" si="4">IF(OR(B11&lt;&gt;"",J11&lt;&gt;""),CONCATENATE($C$7,"_",$A11,IF($G$4="Cuaderno de Estudio","_small",CONCATENATE(IF(I11="","","n"),IF(LEFT($G$5,1)="F",".jpg",".png")))),"")</f>
        <v>MA_08_08_CO_REC30_IMG02.jpg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197</v>
      </c>
      <c r="O11" s="2" t="str">
        <f>'Definición técnica de imagenes'!A13</f>
        <v>M101</v>
      </c>
    </row>
    <row r="12" spans="1:16" s="11" customFormat="1" ht="132.94999999999999" customHeight="1" x14ac:dyDescent="0.25">
      <c r="A12" s="12" t="str">
        <f t="shared" si="3"/>
        <v>IMG03</v>
      </c>
      <c r="B12" s="62" t="s">
        <v>190</v>
      </c>
      <c r="C12" s="20" t="str">
        <f t="shared" si="0"/>
        <v>Recurso F4</v>
      </c>
      <c r="D12" s="63" t="s">
        <v>194</v>
      </c>
      <c r="E12" s="63" t="s">
        <v>155</v>
      </c>
      <c r="F12" s="13" t="str">
        <f t="shared" ca="1" si="4"/>
        <v>MA_08_08_CO_REC30_IMG03.jpg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197</v>
      </c>
      <c r="O12" s="2" t="str">
        <f>'Definición técnica de imagenes'!A18</f>
        <v>Diaporama F1</v>
      </c>
    </row>
    <row r="13" spans="1:16" s="11" customFormat="1" ht="150" customHeight="1" x14ac:dyDescent="0.25">
      <c r="A13" s="12" t="str">
        <f t="shared" si="3"/>
        <v>IMG04</v>
      </c>
      <c r="B13" s="62" t="s">
        <v>187</v>
      </c>
      <c r="C13" s="20" t="str">
        <f t="shared" si="0"/>
        <v>Recurso F4</v>
      </c>
      <c r="D13" s="63" t="s">
        <v>194</v>
      </c>
      <c r="E13" s="63" t="s">
        <v>155</v>
      </c>
      <c r="F13" s="13" t="str">
        <f t="shared" ca="1" si="4"/>
        <v>MA_08_08_CO_REC30_IMG04.jpg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198</v>
      </c>
      <c r="O13" s="2" t="str">
        <f>'Definición técnica de imagenes'!A19</f>
        <v>F4</v>
      </c>
    </row>
    <row r="14" spans="1:16" s="11" customFormat="1" ht="171" customHeight="1" x14ac:dyDescent="0.25">
      <c r="A14" s="12" t="str">
        <f t="shared" si="3"/>
        <v>IMG05</v>
      </c>
      <c r="B14" s="62" t="s">
        <v>188</v>
      </c>
      <c r="C14" s="20" t="str">
        <f t="shared" si="0"/>
        <v>Recurso F4</v>
      </c>
      <c r="D14" s="63" t="s">
        <v>194</v>
      </c>
      <c r="E14" s="63" t="s">
        <v>155</v>
      </c>
      <c r="F14" s="13" t="str">
        <f t="shared" ca="1" si="4"/>
        <v>MA_08_08_CO_REC30_IMG05.jpg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14.95" customHeight="1" x14ac:dyDescent="0.25">
      <c r="A15" s="12" t="str">
        <f t="shared" si="3"/>
        <v>IMG06</v>
      </c>
      <c r="B15" s="62" t="s">
        <v>189</v>
      </c>
      <c r="C15" s="20" t="str">
        <f t="shared" si="0"/>
        <v>Recurso F4</v>
      </c>
      <c r="D15" s="63" t="s">
        <v>194</v>
      </c>
      <c r="E15" s="63" t="s">
        <v>155</v>
      </c>
      <c r="F15" s="13" t="str">
        <f t="shared" ca="1" si="4"/>
        <v>MA_08_08_CO_REC30_IMG06.jpg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199</v>
      </c>
      <c r="O15" s="2" t="str">
        <f>'Definición técnica de imagenes'!A24</f>
        <v>F6B</v>
      </c>
    </row>
    <row r="16" spans="1:16" s="11" customFormat="1" ht="162" customHeight="1" x14ac:dyDescent="0.25">
      <c r="A16" s="12" t="str">
        <f t="shared" si="3"/>
        <v>IMG07</v>
      </c>
      <c r="B16" s="62" t="s">
        <v>187</v>
      </c>
      <c r="C16" s="20" t="str">
        <f t="shared" si="0"/>
        <v>Recurso F4</v>
      </c>
      <c r="D16" s="63" t="s">
        <v>194</v>
      </c>
      <c r="E16" s="63" t="s">
        <v>155</v>
      </c>
      <c r="F16" s="13" t="str">
        <f t="shared" ca="1" si="4"/>
        <v>MA_08_08_CO_REC30_IMG07.jpg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7.95" customHeight="1" x14ac:dyDescent="0.25">
      <c r="A17" s="12" t="str">
        <f t="shared" si="3"/>
        <v>IMG08</v>
      </c>
      <c r="B17" s="62" t="s">
        <v>187</v>
      </c>
      <c r="C17" s="20" t="str">
        <f t="shared" si="0"/>
        <v>Recurso F4</v>
      </c>
      <c r="D17" s="63" t="s">
        <v>194</v>
      </c>
      <c r="E17" s="63" t="s">
        <v>155</v>
      </c>
      <c r="F17" s="13" t="str">
        <f t="shared" ca="1" si="4"/>
        <v>MA_08_08_CO_REC30_IMG08.jpg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3"/>
        <v>IMG09</v>
      </c>
      <c r="B18" s="62" t="s">
        <v>187</v>
      </c>
      <c r="C18" s="20" t="str">
        <f t="shared" si="0"/>
        <v>Recurso F4</v>
      </c>
      <c r="D18" s="63" t="s">
        <v>194</v>
      </c>
      <c r="E18" s="63" t="s">
        <v>155</v>
      </c>
      <c r="F18" s="13" t="str">
        <f t="shared" ca="1" si="4"/>
        <v>MA_08_08_CO_REC30_IMG09.jpg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73.1" customHeight="1" x14ac:dyDescent="0.3">
      <c r="A19" s="12" t="str">
        <f t="shared" ref="A19:A50" si="6">IF(OR(B19&lt;&gt;"",J19&lt;&gt;""),CONCATENATE(LEFT(A18,3),IF(MID(A18,4,2)+1&lt;10,CONCATENATE("0",MID(A18,4,2)+1),MID(A18,4,2)+1)),"")</f>
        <v>IMG10</v>
      </c>
      <c r="B19" s="62" t="s">
        <v>190</v>
      </c>
      <c r="C19" s="20" t="str">
        <f t="shared" si="0"/>
        <v>Recurso F4</v>
      </c>
      <c r="D19" s="63" t="s">
        <v>194</v>
      </c>
      <c r="E19" s="63" t="s">
        <v>155</v>
      </c>
      <c r="F19" s="13" t="str">
        <f t="shared" ca="1" si="4"/>
        <v>MA_08_08_CO_REC30_IMG10.jpg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1" customHeight="1" x14ac:dyDescent="0.25">
      <c r="A20" s="12" t="str">
        <f t="shared" si="6"/>
        <v>IMG11</v>
      </c>
      <c r="B20" s="62" t="s">
        <v>187</v>
      </c>
      <c r="C20" s="20" t="str">
        <f t="shared" si="0"/>
        <v>Recurso F4</v>
      </c>
      <c r="D20" s="63" t="s">
        <v>194</v>
      </c>
      <c r="E20" s="63" t="s">
        <v>155</v>
      </c>
      <c r="F20" s="13" t="str">
        <f t="shared" ca="1" si="4"/>
        <v>MA_08_08_CO_REC30_IMG11.jpg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IMG12</v>
      </c>
      <c r="B21" s="62" t="s">
        <v>187</v>
      </c>
      <c r="C21" s="20" t="str">
        <f t="shared" si="0"/>
        <v>Recurso F4</v>
      </c>
      <c r="D21" s="63" t="s">
        <v>194</v>
      </c>
      <c r="E21" s="63" t="s">
        <v>155</v>
      </c>
      <c r="F21" s="13" t="str">
        <f t="shared" ca="1" si="4"/>
        <v>MA_08_08_CO_REC30_IMG12.jpg</v>
      </c>
      <c r="G21" s="13" t="str">
        <f ca="1">IF($F21&lt;&gt;"",IF($G$4="Recurso",VLOOKUP($E21,OFFSET('Definición técnica de imagenes'!$A$1,MATCH($G$5,'Definición técnica de imagenes'!$A$1:$A$104,0)-1,1,COUNTIF('Definición técnica de imagenes'!$A$3:$A$102,$G$5),5),5,FALSE),'Definición técnica de imagenes'!$F$16),"")</f>
        <v>750 x 365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t="s">
        <v>200</v>
      </c>
      <c r="O21" s="2" t="str">
        <f>'Definición técnica de imagenes'!A33</f>
        <v>F11</v>
      </c>
    </row>
    <row r="22" spans="1:15" s="11" customFormat="1" ht="149.1" customHeight="1" x14ac:dyDescent="0.3">
      <c r="A22" s="12" t="str">
        <f t="shared" si="6"/>
        <v>IMG13</v>
      </c>
      <c r="B22" s="62" t="s">
        <v>187</v>
      </c>
      <c r="C22" s="20" t="str">
        <f t="shared" si="0"/>
        <v>Recurso F4</v>
      </c>
      <c r="D22" s="63" t="s">
        <v>194</v>
      </c>
      <c r="E22" s="63" t="s">
        <v>155</v>
      </c>
      <c r="F22" s="13" t="str">
        <f t="shared" ca="1" si="4"/>
        <v>MA_08_08_CO_REC30_IMG13.jpg</v>
      </c>
      <c r="G22" s="13" t="str">
        <f ca="1">IF($F22&lt;&gt;"",IF($G$4="Recurso",VLOOKUP($E22,OFFSET('Definición técnica de imagenes'!$A$1,MATCH($G$5,'Definición técnica de imagenes'!$A$1:$A$104,0)-1,1,COUNTIF('Definición técnica de imagenes'!$A$3:$A$102,$G$5),5),5,FALSE),'Definición técnica de imagenes'!$F$16),"")</f>
        <v>750 x 365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t="s">
        <v>201</v>
      </c>
      <c r="O22" s="2" t="str">
        <f>'Definición técnica de imagenes'!A34</f>
        <v>F12</v>
      </c>
    </row>
    <row r="23" spans="1:15" s="11" customFormat="1" ht="207" customHeight="1" x14ac:dyDescent="0.3">
      <c r="A23" s="12" t="str">
        <f t="shared" si="6"/>
        <v>IMG14</v>
      </c>
      <c r="B23" s="62" t="s">
        <v>187</v>
      </c>
      <c r="C23" s="20" t="str">
        <f t="shared" si="0"/>
        <v>Recurso F4</v>
      </c>
      <c r="D23" s="63" t="s">
        <v>194</v>
      </c>
      <c r="E23" s="63" t="s">
        <v>155</v>
      </c>
      <c r="F23" s="13" t="str">
        <f t="shared" ca="1" si="4"/>
        <v>MA_08_08_CO_REC30_IMG14.jpg</v>
      </c>
      <c r="G23" s="13" t="str">
        <f ca="1">IF($F23&lt;&gt;"",IF($G$4="Recurso",VLOOKUP($E23,OFFSET('Definición técnica de imagenes'!$A$1,MATCH($G$5,'Definición técnica de imagenes'!$A$1:$A$104,0)-1,1,COUNTIF('Definición técnica de imagenes'!$A$3:$A$102,$G$5),5),5,FALSE),'Definición técnica de imagenes'!$F$16),"")</f>
        <v>750 x 365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t="s">
        <v>195</v>
      </c>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2016-02-11T21:09:57Z</dcterms:modified>
</cp:coreProperties>
</file>