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9\"/>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62" i="1" l="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H26" i="1" l="1"/>
  <c r="F26" i="1"/>
  <c r="G26" i="1" s="1"/>
  <c r="A27" i="1"/>
  <c r="F27" i="1" l="1"/>
  <c r="G27" i="1" s="1"/>
  <c r="H27" i="1"/>
  <c r="A28" i="1"/>
  <c r="H28" i="1" l="1"/>
  <c r="F28" i="1"/>
  <c r="G28" i="1" s="1"/>
  <c r="A29" i="1"/>
  <c r="F29" i="1" l="1"/>
  <c r="G29" i="1" s="1"/>
  <c r="H29" i="1"/>
  <c r="A30" i="1"/>
  <c r="F30" i="1" l="1"/>
  <c r="G30" i="1" s="1"/>
  <c r="H30" i="1"/>
  <c r="A31" i="1"/>
  <c r="F31" i="1" l="1"/>
  <c r="G31" i="1" s="1"/>
  <c r="H31" i="1"/>
  <c r="A32" i="1"/>
  <c r="F32" i="1" l="1"/>
  <c r="G32" i="1" s="1"/>
  <c r="H32" i="1"/>
  <c r="A33" i="1"/>
  <c r="F33" i="1" l="1"/>
  <c r="G33" i="1" s="1"/>
  <c r="H33" i="1"/>
  <c r="A34" i="1"/>
  <c r="F34" i="1" l="1"/>
  <c r="G34" i="1" s="1"/>
  <c r="H34" i="1"/>
  <c r="A35" i="1"/>
  <c r="F35" i="1" l="1"/>
  <c r="G35" i="1" s="1"/>
  <c r="H35" i="1"/>
  <c r="A36" i="1"/>
  <c r="F36" i="1" l="1"/>
  <c r="G36" i="1" s="1"/>
  <c r="H36" i="1"/>
  <c r="A37" i="1"/>
  <c r="F37" i="1" l="1"/>
  <c r="G37" i="1" s="1"/>
  <c r="H37" i="1"/>
  <c r="A38" i="1"/>
  <c r="F38" i="1" l="1"/>
  <c r="G38" i="1" s="1"/>
  <c r="H38" i="1"/>
  <c r="A39" i="1"/>
  <c r="F39" i="1" l="1"/>
  <c r="G39" i="1" s="1"/>
  <c r="H39" i="1"/>
  <c r="A40" i="1"/>
  <c r="F40" i="1" l="1"/>
  <c r="G40" i="1" s="1"/>
  <c r="H40" i="1"/>
  <c r="A41" i="1"/>
  <c r="F41" i="1" l="1"/>
  <c r="G41" i="1" s="1"/>
  <c r="H41" i="1"/>
  <c r="A42" i="1"/>
  <c r="F42" i="1" l="1"/>
  <c r="G42" i="1" s="1"/>
  <c r="H42" i="1"/>
  <c r="A43" i="1"/>
  <c r="F43" i="1" l="1"/>
  <c r="G43" i="1" s="1"/>
  <c r="H43" i="1"/>
  <c r="A44" i="1"/>
  <c r="F44" i="1" l="1"/>
  <c r="G44" i="1" s="1"/>
  <c r="H44" i="1"/>
  <c r="A45" i="1"/>
  <c r="F45" i="1" l="1"/>
  <c r="G45" i="1" s="1"/>
  <c r="H45" i="1"/>
  <c r="A46" i="1"/>
  <c r="F46" i="1" l="1"/>
  <c r="G46" i="1" s="1"/>
  <c r="H46" i="1"/>
  <c r="A47" i="1"/>
  <c r="F47" i="1" l="1"/>
  <c r="G47" i="1" s="1"/>
  <c r="H47" i="1"/>
  <c r="A48" i="1"/>
  <c r="F48" i="1" l="1"/>
  <c r="G48" i="1" s="1"/>
  <c r="H48" i="1"/>
  <c r="A49" i="1"/>
  <c r="F49" i="1" l="1"/>
  <c r="G49" i="1" s="1"/>
  <c r="H49" i="1"/>
  <c r="A50" i="1"/>
  <c r="F50" i="1" l="1"/>
  <c r="G50" i="1" s="1"/>
  <c r="H50" i="1"/>
  <c r="A51" i="1"/>
  <c r="F51" i="1" l="1"/>
  <c r="G51" i="1" s="1"/>
  <c r="H51" i="1"/>
  <c r="A52" i="1"/>
  <c r="H52" i="1" l="1"/>
  <c r="F52" i="1"/>
  <c r="G52" i="1" s="1"/>
  <c r="A53" i="1"/>
  <c r="F53" i="1" l="1"/>
  <c r="G53" i="1" s="1"/>
  <c r="H53" i="1"/>
  <c r="A54" i="1"/>
  <c r="F54" i="1" l="1"/>
  <c r="G54" i="1" s="1"/>
  <c r="H54" i="1"/>
  <c r="A55" i="1"/>
  <c r="H55" i="1" l="1"/>
  <c r="F55" i="1"/>
  <c r="G55" i="1" s="1"/>
  <c r="A56" i="1"/>
  <c r="F56" i="1" l="1"/>
  <c r="G56" i="1" s="1"/>
  <c r="H56" i="1"/>
  <c r="A57" i="1"/>
  <c r="H57" i="1" l="1"/>
  <c r="F57" i="1"/>
  <c r="G57" i="1" s="1"/>
  <c r="A58" i="1"/>
  <c r="F58" i="1" l="1"/>
  <c r="G58" i="1" s="1"/>
  <c r="H58" i="1"/>
  <c r="A59" i="1"/>
  <c r="H59" i="1" l="1"/>
  <c r="F59" i="1"/>
  <c r="G59" i="1" s="1"/>
  <c r="A60" i="1"/>
  <c r="F60" i="1" l="1"/>
  <c r="G60" i="1" s="1"/>
  <c r="H60" i="1"/>
  <c r="A61" i="1"/>
  <c r="H61" i="1" l="1"/>
  <c r="F61" i="1"/>
  <c r="G61" i="1" s="1"/>
  <c r="A62" i="1"/>
</calcChain>
</file>

<file path=xl/sharedStrings.xml><?xml version="1.0" encoding="utf-8"?>
<sst xmlns="http://schemas.openxmlformats.org/spreadsheetml/2006/main" count="544" uniqueCount="221">
  <si>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</si>
  <si>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</si>
  <si>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</si>
  <si>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</si>
  <si>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</si>
  <si>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</si>
  <si>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</si>
  <si>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</si>
  <si>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</si>
  <si>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</si>
  <si>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</si>
  <si>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</si>
  <si>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</si>
  <si>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</si>
  <si>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</si>
  <si>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</si>
  <si>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</si>
  <si>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</si>
  <si>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</si>
  <si>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</si>
  <si>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</si>
  <si>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</si>
  <si>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</si>
  <si>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</si>
  <si>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</si>
  <si>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</si>
  <si>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</si>
  <si>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</si>
  <si>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</si>
  <si>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</si>
  <si>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</si>
  <si>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</si>
  <si>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</si>
  <si>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</si>
  <si>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</si>
  <si>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</si>
  <si>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</si>
  <si>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</si>
  <si>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</si>
  <si>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</si>
  <si>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</si>
  <si>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</si>
  <si>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</si>
  <si>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</si>
  <si>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</si>
  <si>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</si>
  <si>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</si>
  <si>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</si>
  <si>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</si>
  <si>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</si>
  <si>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</si>
  <si>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</si>
  <si>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</si>
  <si>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</si>
  <si>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</si>
  <si>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</si>
  <si>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</si>
  <si>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</si>
  <si>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</si>
  <si>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</si>
  <si>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</si>
  <si>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</si>
  <si>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</si>
  <si>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</si>
  <si>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</si>
  <si>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</si>
  <si>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</si>
  <si>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</si>
  <si>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</si>
  <si>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</si>
  <si>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</si>
  <si>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</si>
  <si>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</si>
  <si>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</si>
  <si>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</si>
  <si>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</si>
  <si>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</si>
  <si>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</si>
  <si>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</si>
  <si>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</si>
  <si>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</si>
  <si>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</si>
  <si>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</si>
  <si>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</si>
  <si>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</si>
  <si>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</si>
  <si>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</si>
  <si>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</si>
  <si>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</si>
  <si>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</si>
  <si>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</si>
  <si>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</si>
  <si>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</si>
  <si>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</si>
  <si>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</si>
  <si>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</si>
  <si>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</si>
  <si>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</si>
  <si>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</si>
  <si>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</si>
  <si>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</si>
  <si>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</si>
  <si>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</si>
  <si>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</si>
  <si>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</si>
  <si>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</si>
  <si>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</si>
  <si>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</si>
  <si>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</si>
  <si>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</si>
  <si>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</si>
  <si>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</si>
  <si>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</si>
  <si>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</si>
  <si>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</si>
  <si>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</si>
  <si>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</si>
  <si>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</si>
  <si>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</si>
  <si>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</si>
  <si>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</si>
  <si>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</si>
  <si>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</si>
  <si>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</si>
  <si>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</si>
  <si>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</si>
  <si>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</si>
  <si>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</si>
  <si>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</si>
  <si>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</si>
  <si>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</si>
  <si>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</si>
  <si>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</si>
  <si>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</si>
  <si>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</si>
  <si>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</si>
  <si>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</si>
  <si>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</si>
  <si>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</si>
  <si>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</si>
  <si>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</si>
  <si>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</si>
  <si>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</si>
  <si>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</si>
  <si>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</si>
  <si>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</si>
  <si>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</si>
  <si>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</si>
  <si>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</si>
  <si>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</si>
  <si>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</si>
  <si>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</si>
  <si>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</si>
  <si>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</si>
  <si>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</si>
  <si>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</si>
  <si>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</si>
  <si>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</si>
  <si>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</si>
  <si>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</si>
  <si>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</si>
  <si>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</si>
  <si>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</si>
  <si>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</si>
  <si>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</si>
  <si>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</si>
  <si>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</si>
  <si>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</si>
  <si>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</si>
  <si>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</si>
  <si>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</si>
  <si>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</si>
  <si>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</si>
  <si>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</si>
  <si>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</si>
  <si>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</si>
  <si>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</si>
  <si>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</si>
  <si>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</si>
  <si>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</si>
  <si>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</si>
  <si>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</si>
  <si>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</si>
  <si>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</si>
  <si>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</si>
  <si>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</si>
  <si>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</si>
  <si>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Josué Malagón</t>
  </si>
  <si>
    <t>Cuaderno de Estudio</t>
  </si>
  <si>
    <t>MA_08_09_CO</t>
  </si>
  <si>
    <t>Las letras al lado del triángulo deben ir en cursiva, las mayúscula rojas son los nombres de los puntos, las minúsculas verdes son la medida del lado y deben tener cotas.</t>
  </si>
  <si>
    <t>Ilustración</t>
  </si>
  <si>
    <t>ver observaciones</t>
  </si>
  <si>
    <t>Las letras deben estar en cursiva, las mayúsculas son los nombres de los puntos, tener cuidado con poner las mismas líneas que van en la mitad de algunas de las líneas de los triángulos de arriba.</t>
  </si>
  <si>
    <t>Letras rojas en cursiva, son el nombre de los puntos, NO agregar cotas.</t>
  </si>
  <si>
    <t>Las letras deben ir en cursiva, son nombres de los puntos, NO agregar cotas.</t>
  </si>
  <si>
    <t>Las letras deben ir en cursiva, las mayúsculas son los nombres de los puntos, las minúsculas son la medida de los lados, agregar cotas.</t>
  </si>
  <si>
    <t>Las letras deben estar en itálica y cursiva, las fórmulas que están adentro son a medida de los ángulos respectivamente.</t>
  </si>
  <si>
    <t>Sin cotas, las letras deben estar en mayúscula y cursiva.</t>
  </si>
  <si>
    <t>Dejar un espacio entre el número y el símbolo de centímetros, el símbolo de centímetros (cm) debe estar en minúscula y sin cursiva.</t>
  </si>
  <si>
    <t>Letras en cursiva, la letra a en minúscula es la medida del segmento, agregar cotas, las mayúsculas son los nombres de los puntos.</t>
  </si>
  <si>
    <t xml:space="preserve">Agregar a la imagen el dibujo de un compás que represente el trazo de la circunferencia.
Se supone que la recta BC mide 5 cm, el radio de la circunferencia con centro en B mide 7 cm
Agregar a la imagen el dibujo de un compás que represente el trazo de la circunferencia.
Se supone que la recta BC mide 5 cm, el radio de la circunferencia con centro en B mide 7 cm
Agregar a la imagen el dibujo de un compás que represente el trazo de la circunferencia.
Se supone que la recta BC mide 5 cm, el radio de la circunferencia con centro en B mide 7 cm
</t>
  </si>
  <si>
    <t>Los triángulos y los cuadrilateros</t>
  </si>
  <si>
    <t>Agregar a la imagen un compás que muestre el trazo de la circunferencia con centro en C. La circunferencia pequeña tiene el centro en el punto C y su radio es de 4 cm.</t>
  </si>
  <si>
    <t>De la imagen anterior se trazan los segmentos AB y AC. Las letras minúsculas son las medidas de los lados por favor agregar cotas.</t>
  </si>
  <si>
    <t>Las letras deben estar en cursiva, las mayúsculas son los nombres de los puntos, la letra minúscula es la medida del segmento, agregar cotas.</t>
  </si>
  <si>
    <t>Agregar a la imagen un compás que muestre el trazo de la circunferencia con centro en A y otro que muestre el trazo de la circunferencia con centro en B.</t>
  </si>
  <si>
    <t>Las letras mayúsculas son nombres de puntos, las letras minúsculas son las medidas de los lados por favor agregar las cotas.</t>
  </si>
  <si>
    <t>Las letras deben estar en cursiva, las mayúsculas son los nombres de los puntos, las letras minúsculas son la medida de los lados por favor agregar cotas.</t>
  </si>
  <si>
    <t>Poner la letra γ para identificar el ángulo de ese vértice, dejar todas las letras en cursiva.</t>
  </si>
  <si>
    <t>Dejar las letras en cursiva, tener cuidado de dejar las mismas letras griegas.</t>
  </si>
  <si>
    <t>Dejar las letras en cursiva y mayúscula.</t>
  </si>
  <si>
    <t>letras en cursiva, tener cuidad con la línea roja que se resalta</t>
  </si>
  <si>
    <t xml:space="preserve">letras en cursiva, tener cuidado con la línea roja que se resalta </t>
  </si>
  <si>
    <t>letras en cursiva, tener cuidad con las líneas rojas que se resaltan</t>
  </si>
  <si>
    <t>Por favor agregar a la recta que pasa por le punto p el nombre: l, en cursiva y minúscula.</t>
  </si>
  <si>
    <t>Por favor agregar nombres a los puntos azules, los nombres deben ser A y B en mayúscula y cursiva.</t>
  </si>
  <si>
    <t>Dejar los mismos nombres a los vértices de cada figuras (en mayúscula y cursiva).</t>
  </si>
  <si>
    <t>icono de guion</t>
  </si>
  <si>
    <t>es el icono de guion</t>
  </si>
  <si>
    <t>El codigo en la  carepta de recursos generales es: MT_3C_20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</si>
</sst>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3" Type="http://schemas.openxmlformats.org/officeDocument/2006/relationships/image" Target="../media/image27.png"/><Relationship Id="rId18" Type="http://schemas.openxmlformats.org/officeDocument/2006/relationships/image" Target="../media/image32.png"/><Relationship Id="rId26" Type="http://schemas.openxmlformats.org/officeDocument/2006/relationships/image" Target="../media/image40.png"/><Relationship Id="rId21" Type="http://schemas.openxmlformats.org/officeDocument/2006/relationships/image" Target="../media/image35.png"/><Relationship Id="rId34" Type="http://schemas.openxmlformats.org/officeDocument/2006/relationships/image" Target="../media/image48.png"/><Relationship Id="rId7" Type="http://schemas.openxmlformats.org/officeDocument/2006/relationships/image" Target="../media/image21.png"/><Relationship Id="rId12" Type="http://schemas.openxmlformats.org/officeDocument/2006/relationships/image" Target="../media/image26.png"/><Relationship Id="rId17" Type="http://schemas.openxmlformats.org/officeDocument/2006/relationships/image" Target="../media/image31.png"/><Relationship Id="rId25" Type="http://schemas.openxmlformats.org/officeDocument/2006/relationships/image" Target="../media/image39.png"/><Relationship Id="rId33" Type="http://schemas.openxmlformats.org/officeDocument/2006/relationships/image" Target="../media/image47.png"/><Relationship Id="rId2" Type="http://schemas.openxmlformats.org/officeDocument/2006/relationships/image" Target="../media/image16.png"/><Relationship Id="rId16" Type="http://schemas.openxmlformats.org/officeDocument/2006/relationships/image" Target="../media/image30.png"/><Relationship Id="rId20" Type="http://schemas.openxmlformats.org/officeDocument/2006/relationships/image" Target="../media/image34.png"/><Relationship Id="rId29" Type="http://schemas.openxmlformats.org/officeDocument/2006/relationships/image" Target="../media/image43.png"/><Relationship Id="rId1" Type="http://schemas.openxmlformats.org/officeDocument/2006/relationships/image" Target="../media/image15.png"/><Relationship Id="rId6" Type="http://schemas.openxmlformats.org/officeDocument/2006/relationships/image" Target="../media/image20.png"/><Relationship Id="rId11" Type="http://schemas.openxmlformats.org/officeDocument/2006/relationships/image" Target="../media/image25.png"/><Relationship Id="rId24" Type="http://schemas.openxmlformats.org/officeDocument/2006/relationships/image" Target="../media/image38.png"/><Relationship Id="rId32" Type="http://schemas.openxmlformats.org/officeDocument/2006/relationships/image" Target="../media/image46.png"/><Relationship Id="rId37" Type="http://schemas.openxmlformats.org/officeDocument/2006/relationships/image" Target="../media/image51.png"/><Relationship Id="rId5" Type="http://schemas.openxmlformats.org/officeDocument/2006/relationships/image" Target="../media/image19.png"/><Relationship Id="rId15" Type="http://schemas.openxmlformats.org/officeDocument/2006/relationships/image" Target="../media/image29.png"/><Relationship Id="rId23" Type="http://schemas.openxmlformats.org/officeDocument/2006/relationships/image" Target="../media/image37.png"/><Relationship Id="rId28" Type="http://schemas.openxmlformats.org/officeDocument/2006/relationships/image" Target="../media/image42.png"/><Relationship Id="rId36" Type="http://schemas.openxmlformats.org/officeDocument/2006/relationships/image" Target="../media/image50.png"/><Relationship Id="rId10" Type="http://schemas.openxmlformats.org/officeDocument/2006/relationships/image" Target="../media/image24.png"/><Relationship Id="rId19" Type="http://schemas.openxmlformats.org/officeDocument/2006/relationships/image" Target="../media/image33.png"/><Relationship Id="rId31" Type="http://schemas.openxmlformats.org/officeDocument/2006/relationships/image" Target="../media/image45.png"/><Relationship Id="rId4" Type="http://schemas.openxmlformats.org/officeDocument/2006/relationships/image" Target="../media/image18.png"/><Relationship Id="rId9" Type="http://schemas.openxmlformats.org/officeDocument/2006/relationships/image" Target="../media/image23.png"/><Relationship Id="rId14" Type="http://schemas.openxmlformats.org/officeDocument/2006/relationships/image" Target="../media/image28.png"/><Relationship Id="rId22" Type="http://schemas.openxmlformats.org/officeDocument/2006/relationships/image" Target="../media/image36.png"/><Relationship Id="rId27" Type="http://schemas.openxmlformats.org/officeDocument/2006/relationships/image" Target="../media/image41.png"/><Relationship Id="rId30" Type="http://schemas.openxmlformats.org/officeDocument/2006/relationships/image" Target="../media/image44.png"/><Relationship Id="rId35" Type="http://schemas.openxmlformats.org/officeDocument/2006/relationships/image" Target="../media/image49.png"/><Relationship Id="rId8" Type="http://schemas.openxmlformats.org/officeDocument/2006/relationships/image" Target="../media/image22.png"/><Relationship Id="rId3" Type="http://schemas.openxmlformats.org/officeDocument/2006/relationships/image" Target="../media/image17.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47625</xdr:colOff>
          <xdr:row>9</xdr:row>
          <xdr:rowOff>142875</xdr:rowOff>
        </xdr:from>
        <xdr:to>
          <xdr:col>18</xdr:col>
          <xdr:colOff>123825</xdr:colOff>
          <xdr:row>9</xdr:row>
          <xdr:rowOff>3400425</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0</xdr:colOff>
      <xdr:row>10</xdr:row>
      <xdr:rowOff>0</xdr:rowOff>
    </xdr:from>
    <xdr:to>
      <xdr:col>17</xdr:col>
      <xdr:colOff>23495</xdr:colOff>
      <xdr:row>10</xdr:row>
      <xdr:rowOff>2455545</xdr:rowOff>
    </xdr:to>
    <xdr:pic>
      <xdr:nvPicPr>
        <xdr:cNvPr id="4" name="Imagen 3" descr="C:\Users\MIGUEL MUÑOZ\AppData\Local\Temp\geogebra.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375063" y="5730875"/>
          <a:ext cx="3928745" cy="2455545"/>
        </a:xfrm>
        <a:prstGeom prst="rect">
          <a:avLst/>
        </a:prstGeom>
        <a:noFill/>
        <a:ln>
          <a:noFill/>
        </a:ln>
      </xdr:spPr>
    </xdr:pic>
    <xdr:clientData/>
  </xdr:twoCellAnchor>
  <xdr:twoCellAnchor editAs="oneCell">
    <xdr:from>
      <xdr:col>10</xdr:col>
      <xdr:colOff>0</xdr:colOff>
      <xdr:row>11</xdr:row>
      <xdr:rowOff>0</xdr:rowOff>
    </xdr:from>
    <xdr:to>
      <xdr:col>16</xdr:col>
      <xdr:colOff>300240</xdr:colOff>
      <xdr:row>11</xdr:row>
      <xdr:rowOff>2004060</xdr:rowOff>
    </xdr:to>
    <xdr:pic>
      <xdr:nvPicPr>
        <xdr:cNvPr id="5" name="Imagen 4" descr="C:\Users\MIGUEL MUÑOZ\AppData\Local\Temp\geogebra.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365682" y="8814955"/>
          <a:ext cx="3391535" cy="200406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103909</xdr:colOff>
          <xdr:row>12</xdr:row>
          <xdr:rowOff>103230</xdr:rowOff>
        </xdr:from>
        <xdr:to>
          <xdr:col>15</xdr:col>
          <xdr:colOff>311728</xdr:colOff>
          <xdr:row>12</xdr:row>
          <xdr:rowOff>2131762</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181841</xdr:colOff>
      <xdr:row>13</xdr:row>
      <xdr:rowOff>277092</xdr:rowOff>
    </xdr:from>
    <xdr:to>
      <xdr:col>10</xdr:col>
      <xdr:colOff>2130136</xdr:colOff>
      <xdr:row>13</xdr:row>
      <xdr:rowOff>1907252</xdr:rowOff>
    </xdr:to>
    <xdr:pic>
      <xdr:nvPicPr>
        <xdr:cNvPr id="7" name="Imagen 6" descr="C:\Users\MIGUEL MUÑOZ\AppData\Local\Temp\geogebra.png"/>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6547523" y="13438910"/>
          <a:ext cx="1948295" cy="1630160"/>
        </a:xfrm>
        <a:prstGeom prst="rect">
          <a:avLst/>
        </a:prstGeom>
        <a:noFill/>
        <a:ln>
          <a:noFill/>
        </a:ln>
      </xdr:spPr>
    </xdr:pic>
    <xdr:clientData/>
  </xdr:twoCellAnchor>
  <xdr:twoCellAnchor editAs="oneCell">
    <xdr:from>
      <xdr:col>9</xdr:col>
      <xdr:colOff>2545773</xdr:colOff>
      <xdr:row>14</xdr:row>
      <xdr:rowOff>0</xdr:rowOff>
    </xdr:from>
    <xdr:to>
      <xdr:col>17</xdr:col>
      <xdr:colOff>344459</xdr:colOff>
      <xdr:row>15</xdr:row>
      <xdr:rowOff>22514</xdr:rowOff>
    </xdr:to>
    <xdr:pic>
      <xdr:nvPicPr>
        <xdr:cNvPr id="9" name="Imagen 8" descr="C:\Users\MIGUEL MUÑOZ\AppData\Local\Temp\geogebra.png"/>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253114" y="15214023"/>
          <a:ext cx="4379595" cy="3295650"/>
        </a:xfrm>
        <a:prstGeom prst="rect">
          <a:avLst/>
        </a:prstGeom>
        <a:noFill/>
        <a:ln>
          <a:noFill/>
        </a:ln>
      </xdr:spPr>
    </xdr:pic>
    <xdr:clientData/>
  </xdr:twoCellAnchor>
  <xdr:twoCellAnchor editAs="oneCell">
    <xdr:from>
      <xdr:col>10</xdr:col>
      <xdr:colOff>121228</xdr:colOff>
      <xdr:row>15</xdr:row>
      <xdr:rowOff>51954</xdr:rowOff>
    </xdr:from>
    <xdr:to>
      <xdr:col>17</xdr:col>
      <xdr:colOff>763675</xdr:colOff>
      <xdr:row>15</xdr:row>
      <xdr:rowOff>3023754</xdr:rowOff>
    </xdr:to>
    <xdr:pic>
      <xdr:nvPicPr>
        <xdr:cNvPr id="10" name="Imagen 9" descr="C:\Users\MIGUEL MUÑOZ\AppData\Local\Temp\geogebra.png"/>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486910" y="18539113"/>
          <a:ext cx="4565015" cy="297180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147204</xdr:colOff>
          <xdr:row>16</xdr:row>
          <xdr:rowOff>0</xdr:rowOff>
        </xdr:from>
        <xdr:to>
          <xdr:col>16</xdr:col>
          <xdr:colOff>485775</xdr:colOff>
          <xdr:row>16</xdr:row>
          <xdr:rowOff>2685940</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138545</xdr:colOff>
      <xdr:row>17</xdr:row>
      <xdr:rowOff>233795</xdr:rowOff>
    </xdr:from>
    <xdr:to>
      <xdr:col>16</xdr:col>
      <xdr:colOff>487680</xdr:colOff>
      <xdr:row>17</xdr:row>
      <xdr:rowOff>1435215</xdr:rowOff>
    </xdr:to>
    <xdr:pic>
      <xdr:nvPicPr>
        <xdr:cNvPr id="13" name="Imagen 12" descr="C:\Users\MIGUEL MUÑOZ\AppData\Local\Temp\geogebra.png"/>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6504227" y="24626454"/>
          <a:ext cx="3440430" cy="1201420"/>
        </a:xfrm>
        <a:prstGeom prst="rect">
          <a:avLst/>
        </a:prstGeom>
        <a:noFill/>
        <a:ln>
          <a:noFill/>
        </a:ln>
      </xdr:spPr>
    </xdr:pic>
    <xdr:clientData/>
  </xdr:twoCellAnchor>
  <xdr:twoCellAnchor editAs="oneCell">
    <xdr:from>
      <xdr:col>10</xdr:col>
      <xdr:colOff>0</xdr:colOff>
      <xdr:row>18</xdr:row>
      <xdr:rowOff>0</xdr:rowOff>
    </xdr:from>
    <xdr:to>
      <xdr:col>16</xdr:col>
      <xdr:colOff>147205</xdr:colOff>
      <xdr:row>18</xdr:row>
      <xdr:rowOff>2593340</xdr:rowOff>
    </xdr:to>
    <xdr:pic>
      <xdr:nvPicPr>
        <xdr:cNvPr id="14" name="Imagen 13" descr="C:\Users\MIGUEL MUÑOZ\AppData\Local\Temp\geogebra.png"/>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6365682" y="26124477"/>
          <a:ext cx="3238500" cy="2593340"/>
        </a:xfrm>
        <a:prstGeom prst="rect">
          <a:avLst/>
        </a:prstGeom>
        <a:noFill/>
        <a:ln>
          <a:noFill/>
        </a:ln>
      </xdr:spPr>
    </xdr:pic>
    <xdr:clientData/>
  </xdr:twoCellAnchor>
  <xdr:twoCellAnchor editAs="oneCell">
    <xdr:from>
      <xdr:col>10</xdr:col>
      <xdr:colOff>0</xdr:colOff>
      <xdr:row>19</xdr:row>
      <xdr:rowOff>0</xdr:rowOff>
    </xdr:from>
    <xdr:to>
      <xdr:col>16</xdr:col>
      <xdr:colOff>732675</xdr:colOff>
      <xdr:row>19</xdr:row>
      <xdr:rowOff>1524000</xdr:rowOff>
    </xdr:to>
    <xdr:pic>
      <xdr:nvPicPr>
        <xdr:cNvPr id="15" name="Imagen 14" descr="C:\Users\MIGUEL MUÑOZ\AppData\Local\Temp\geogebra.png"/>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365682" y="28904045"/>
          <a:ext cx="3823970" cy="1524000"/>
        </a:xfrm>
        <a:prstGeom prst="rect">
          <a:avLst/>
        </a:prstGeom>
        <a:noFill/>
        <a:ln>
          <a:noFill/>
        </a:ln>
      </xdr:spPr>
    </xdr:pic>
    <xdr:clientData/>
  </xdr:twoCellAnchor>
  <xdr:twoCellAnchor editAs="oneCell">
    <xdr:from>
      <xdr:col>10</xdr:col>
      <xdr:colOff>0</xdr:colOff>
      <xdr:row>20</xdr:row>
      <xdr:rowOff>103909</xdr:rowOff>
    </xdr:from>
    <xdr:to>
      <xdr:col>15</xdr:col>
      <xdr:colOff>43757</xdr:colOff>
      <xdr:row>20</xdr:row>
      <xdr:rowOff>625879</xdr:rowOff>
    </xdr:to>
    <xdr:pic>
      <xdr:nvPicPr>
        <xdr:cNvPr id="16" name="Imagen 15" descr="C:\Users\MIGUEL MUÑOZ\AppData\Local\Temp\geogebra.png"/>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6365682" y="30852341"/>
          <a:ext cx="2303780" cy="521970"/>
        </a:xfrm>
        <a:prstGeom prst="rect">
          <a:avLst/>
        </a:prstGeom>
        <a:noFill/>
        <a:ln>
          <a:noFill/>
        </a:ln>
      </xdr:spPr>
    </xdr:pic>
    <xdr:clientData/>
  </xdr:twoCellAnchor>
  <xdr:twoCellAnchor editAs="oneCell">
    <xdr:from>
      <xdr:col>10</xdr:col>
      <xdr:colOff>199160</xdr:colOff>
      <xdr:row>21</xdr:row>
      <xdr:rowOff>77932</xdr:rowOff>
    </xdr:from>
    <xdr:to>
      <xdr:col>16</xdr:col>
      <xdr:colOff>347</xdr:colOff>
      <xdr:row>21</xdr:row>
      <xdr:rowOff>2873837</xdr:rowOff>
    </xdr:to>
    <xdr:pic>
      <xdr:nvPicPr>
        <xdr:cNvPr id="17" name="Imagen 16" descr="C:\Users\MIGUEL MUÑOZ\AppData\Local\Temp\geogebra.png"/>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564842" y="31666296"/>
          <a:ext cx="2889885" cy="2795905"/>
        </a:xfrm>
        <a:prstGeom prst="rect">
          <a:avLst/>
        </a:prstGeom>
        <a:noFill/>
        <a:ln>
          <a:noFill/>
        </a:ln>
      </xdr:spPr>
    </xdr:pic>
    <xdr:clientData/>
  </xdr:twoCellAnchor>
  <xdr:twoCellAnchor editAs="oneCell">
    <xdr:from>
      <xdr:col>10</xdr:col>
      <xdr:colOff>0</xdr:colOff>
      <xdr:row>22</xdr:row>
      <xdr:rowOff>0</xdr:rowOff>
    </xdr:from>
    <xdr:to>
      <xdr:col>16</xdr:col>
      <xdr:colOff>314210</xdr:colOff>
      <xdr:row>22</xdr:row>
      <xdr:rowOff>2596515</xdr:rowOff>
    </xdr:to>
    <xdr:pic>
      <xdr:nvPicPr>
        <xdr:cNvPr id="18" name="Imagen 17" descr="C:\Users\MIGUEL MUÑOZ\AppData\Local\Temp\geogebra.png"/>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6365682" y="34844182"/>
          <a:ext cx="3405505" cy="2596515"/>
        </a:xfrm>
        <a:prstGeom prst="rect">
          <a:avLst/>
        </a:prstGeom>
        <a:noFill/>
        <a:ln>
          <a:noFill/>
        </a:ln>
      </xdr:spPr>
    </xdr:pic>
    <xdr:clientData/>
  </xdr:twoCellAnchor>
  <xdr:twoCellAnchor editAs="oneCell">
    <xdr:from>
      <xdr:col>10</xdr:col>
      <xdr:colOff>0</xdr:colOff>
      <xdr:row>23</xdr:row>
      <xdr:rowOff>0</xdr:rowOff>
    </xdr:from>
    <xdr:to>
      <xdr:col>15</xdr:col>
      <xdr:colOff>782262</xdr:colOff>
      <xdr:row>23</xdr:row>
      <xdr:rowOff>2614295</xdr:rowOff>
    </xdr:to>
    <xdr:pic>
      <xdr:nvPicPr>
        <xdr:cNvPr id="19" name="Imagen 18" descr="C:\Users\MIGUEL MUÑOZ\AppData\Local\Temp\geogebra.png"/>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6365682" y="37727659"/>
          <a:ext cx="3042285" cy="2614295"/>
        </a:xfrm>
        <a:prstGeom prst="rect">
          <a:avLst/>
        </a:prstGeom>
        <a:noFill/>
        <a:ln>
          <a:noFill/>
        </a:ln>
      </xdr:spPr>
    </xdr:pic>
    <xdr:clientData/>
  </xdr:twoCellAnchor>
  <xdr:twoCellAnchor editAs="oneCell">
    <xdr:from>
      <xdr:col>10</xdr:col>
      <xdr:colOff>0</xdr:colOff>
      <xdr:row>24</xdr:row>
      <xdr:rowOff>0</xdr:rowOff>
    </xdr:from>
    <xdr:to>
      <xdr:col>15</xdr:col>
      <xdr:colOff>488892</xdr:colOff>
      <xdr:row>24</xdr:row>
      <xdr:rowOff>539115</xdr:rowOff>
    </xdr:to>
    <xdr:pic>
      <xdr:nvPicPr>
        <xdr:cNvPr id="20" name="Imagen 19" descr="C:\Users\MIGUEL MUÑOZ\AppData\Local\Temp\geogebra.png"/>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6365682" y="40853591"/>
          <a:ext cx="2748915" cy="539115"/>
        </a:xfrm>
        <a:prstGeom prst="rect">
          <a:avLst/>
        </a:prstGeom>
        <a:noFill/>
        <a:ln>
          <a:noFill/>
        </a:ln>
      </xdr:spPr>
    </xdr:pic>
    <xdr:clientData/>
  </xdr:twoCellAnchor>
  <xdr:twoCellAnchor editAs="oneCell">
    <xdr:from>
      <xdr:col>10</xdr:col>
      <xdr:colOff>0</xdr:colOff>
      <xdr:row>25</xdr:row>
      <xdr:rowOff>0</xdr:rowOff>
    </xdr:from>
    <xdr:to>
      <xdr:col>16</xdr:col>
      <xdr:colOff>631075</xdr:colOff>
      <xdr:row>25</xdr:row>
      <xdr:rowOff>2567305</xdr:rowOff>
    </xdr:to>
    <xdr:pic>
      <xdr:nvPicPr>
        <xdr:cNvPr id="22" name="Imagen 21" descr="C:\Users\MIGUEL MUÑOZ\AppData\Local\Temp\geogebra.png"/>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6365682" y="41589614"/>
          <a:ext cx="3722370" cy="2567305"/>
        </a:xfrm>
        <a:prstGeom prst="rect">
          <a:avLst/>
        </a:prstGeom>
        <a:noFill/>
        <a:ln>
          <a:noFill/>
        </a:ln>
      </xdr:spPr>
    </xdr:pic>
    <xdr:clientData/>
  </xdr:twoCellAnchor>
  <xdr:twoCellAnchor editAs="oneCell">
    <xdr:from>
      <xdr:col>10</xdr:col>
      <xdr:colOff>0</xdr:colOff>
      <xdr:row>26</xdr:row>
      <xdr:rowOff>0</xdr:rowOff>
    </xdr:from>
    <xdr:to>
      <xdr:col>16</xdr:col>
      <xdr:colOff>677430</xdr:colOff>
      <xdr:row>26</xdr:row>
      <xdr:rowOff>2555875</xdr:rowOff>
    </xdr:to>
    <xdr:pic>
      <xdr:nvPicPr>
        <xdr:cNvPr id="23" name="Imagen 22" descr="C:\Users\MIGUEL MUÑOZ\AppData\Local\Temp\geogebra.png"/>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6365682" y="44308568"/>
          <a:ext cx="3768725" cy="2555875"/>
        </a:xfrm>
        <a:prstGeom prst="rect">
          <a:avLst/>
        </a:prstGeom>
        <a:noFill/>
        <a:ln>
          <a:noFill/>
        </a:ln>
      </xdr:spPr>
    </xdr:pic>
    <xdr:clientData/>
  </xdr:twoCellAnchor>
  <xdr:twoCellAnchor editAs="oneCell">
    <xdr:from>
      <xdr:col>10</xdr:col>
      <xdr:colOff>0</xdr:colOff>
      <xdr:row>27</xdr:row>
      <xdr:rowOff>0</xdr:rowOff>
    </xdr:from>
    <xdr:to>
      <xdr:col>16</xdr:col>
      <xdr:colOff>97040</xdr:colOff>
      <xdr:row>27</xdr:row>
      <xdr:rowOff>424815</xdr:rowOff>
    </xdr:to>
    <xdr:pic>
      <xdr:nvPicPr>
        <xdr:cNvPr id="24" name="Imagen 23" descr="C:\Users\MIGUEL MUÑOZ\AppData\Local\Temp\geogebra.png"/>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6365682" y="47226682"/>
          <a:ext cx="3188335" cy="424815"/>
        </a:xfrm>
        <a:prstGeom prst="rect">
          <a:avLst/>
        </a:prstGeom>
        <a:noFill/>
        <a:ln>
          <a:noFill/>
        </a:ln>
      </xdr:spPr>
    </xdr:pic>
    <xdr:clientData/>
  </xdr:twoCellAnchor>
  <xdr:twoCellAnchor editAs="oneCell">
    <xdr:from>
      <xdr:col>10</xdr:col>
      <xdr:colOff>0</xdr:colOff>
      <xdr:row>28</xdr:row>
      <xdr:rowOff>0</xdr:rowOff>
    </xdr:from>
    <xdr:to>
      <xdr:col>15</xdr:col>
      <xdr:colOff>711777</xdr:colOff>
      <xdr:row>28</xdr:row>
      <xdr:rowOff>1081405</xdr:rowOff>
    </xdr:to>
    <xdr:pic>
      <xdr:nvPicPr>
        <xdr:cNvPr id="26" name="Imagen 25" descr="C:\Users\MIGUEL MUÑOZ\AppData\Local\Temp\geogebra.png"/>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6365682" y="47902091"/>
          <a:ext cx="2971800" cy="1081405"/>
        </a:xfrm>
        <a:prstGeom prst="rect">
          <a:avLst/>
        </a:prstGeom>
        <a:noFill/>
        <a:ln>
          <a:noFill/>
        </a:ln>
      </xdr:spPr>
    </xdr:pic>
    <xdr:clientData/>
  </xdr:twoCellAnchor>
  <xdr:twoCellAnchor editAs="oneCell">
    <xdr:from>
      <xdr:col>10</xdr:col>
      <xdr:colOff>0</xdr:colOff>
      <xdr:row>29</xdr:row>
      <xdr:rowOff>0</xdr:rowOff>
    </xdr:from>
    <xdr:to>
      <xdr:col>16</xdr:col>
      <xdr:colOff>192925</xdr:colOff>
      <xdr:row>29</xdr:row>
      <xdr:rowOff>1705610</xdr:rowOff>
    </xdr:to>
    <xdr:pic>
      <xdr:nvPicPr>
        <xdr:cNvPr id="28" name="Imagen 27" descr="C:\Users\MIGUEL MUÑOZ\AppData\Local\Temp\geogebra.png"/>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6365682" y="49200955"/>
          <a:ext cx="3284220" cy="1705610"/>
        </a:xfrm>
        <a:prstGeom prst="rect">
          <a:avLst/>
        </a:prstGeom>
        <a:noFill/>
        <a:ln>
          <a:noFill/>
        </a:ln>
      </xdr:spPr>
    </xdr:pic>
    <xdr:clientData/>
  </xdr:twoCellAnchor>
  <xdr:twoCellAnchor editAs="oneCell">
    <xdr:from>
      <xdr:col>10</xdr:col>
      <xdr:colOff>0</xdr:colOff>
      <xdr:row>30</xdr:row>
      <xdr:rowOff>0</xdr:rowOff>
    </xdr:from>
    <xdr:to>
      <xdr:col>16</xdr:col>
      <xdr:colOff>669810</xdr:colOff>
      <xdr:row>30</xdr:row>
      <xdr:rowOff>2344420</xdr:rowOff>
    </xdr:to>
    <xdr:pic>
      <xdr:nvPicPr>
        <xdr:cNvPr id="29" name="Imagen 28" descr="C:\Users\MIGUEL MUÑOZ\AppData\Local\Temp\geogebra.png"/>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16365682" y="51253159"/>
          <a:ext cx="3761105" cy="234442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114300</xdr:colOff>
          <xdr:row>31</xdr:row>
          <xdr:rowOff>66675</xdr:rowOff>
        </xdr:from>
        <xdr:to>
          <xdr:col>18</xdr:col>
          <xdr:colOff>38100</xdr:colOff>
          <xdr:row>31</xdr:row>
          <xdr:rowOff>5010150</xdr:rowOff>
        </xdr:to>
        <xdr:sp macro="" textlink="">
          <xdr:nvSpPr>
            <xdr:cNvPr id="2066" name="Object 18" hidden="1">
              <a:extLst>
                <a:ext uri="{63B3BB69-23CF-44E3-9099-C40C66FF867C}">
                  <a14:compatExt spid="_x0000_s206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0</xdr:colOff>
      <xdr:row>32</xdr:row>
      <xdr:rowOff>0</xdr:rowOff>
    </xdr:from>
    <xdr:to>
      <xdr:col>17</xdr:col>
      <xdr:colOff>790575</xdr:colOff>
      <xdr:row>32</xdr:row>
      <xdr:rowOff>5064760</xdr:rowOff>
    </xdr:to>
    <xdr:pic>
      <xdr:nvPicPr>
        <xdr:cNvPr id="34" name="Imagen 33"/>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6363950" y="58740675"/>
          <a:ext cx="4705350" cy="506476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0</xdr:colOff>
          <xdr:row>33</xdr:row>
          <xdr:rowOff>0</xdr:rowOff>
        </xdr:from>
        <xdr:to>
          <xdr:col>16</xdr:col>
          <xdr:colOff>790575</xdr:colOff>
          <xdr:row>33</xdr:row>
          <xdr:rowOff>847725</xdr:rowOff>
        </xdr:to>
        <xdr:sp macro="" textlink="">
          <xdr:nvSpPr>
            <xdr:cNvPr id="2068" name="Object 20" hidden="1">
              <a:extLst>
                <a:ext uri="{63B3BB69-23CF-44E3-9099-C40C66FF867C}">
                  <a14:compatExt spid="_x0000_s206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0</xdr:colOff>
      <xdr:row>34</xdr:row>
      <xdr:rowOff>0</xdr:rowOff>
    </xdr:from>
    <xdr:to>
      <xdr:col>16</xdr:col>
      <xdr:colOff>501015</xdr:colOff>
      <xdr:row>34</xdr:row>
      <xdr:rowOff>2593340</xdr:rowOff>
    </xdr:to>
    <xdr:pic>
      <xdr:nvPicPr>
        <xdr:cNvPr id="40" name="Imagen 39" descr="C:\Users\MIGUEL MUÑOZ\AppData\Local\Temp\geogebra.png"/>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16363950" y="64903350"/>
          <a:ext cx="3587115" cy="259334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0</xdr:colOff>
          <xdr:row>35</xdr:row>
          <xdr:rowOff>0</xdr:rowOff>
        </xdr:from>
        <xdr:to>
          <xdr:col>17</xdr:col>
          <xdr:colOff>733425</xdr:colOff>
          <xdr:row>35</xdr:row>
          <xdr:rowOff>1609725</xdr:rowOff>
        </xdr:to>
        <xdr:sp macro="" textlink="">
          <xdr:nvSpPr>
            <xdr:cNvPr id="2069" name="Object 21" hidden="1">
              <a:extLst>
                <a:ext uri="{63B3BB69-23CF-44E3-9099-C40C66FF867C}">
                  <a14:compatExt spid="_x0000_s20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0</xdr:colOff>
      <xdr:row>36</xdr:row>
      <xdr:rowOff>0</xdr:rowOff>
    </xdr:from>
    <xdr:to>
      <xdr:col>17</xdr:col>
      <xdr:colOff>195580</xdr:colOff>
      <xdr:row>36</xdr:row>
      <xdr:rowOff>1858010</xdr:rowOff>
    </xdr:to>
    <xdr:pic>
      <xdr:nvPicPr>
        <xdr:cNvPr id="43" name="Imagen 42" descr="C:\Users\MIGUEL MUÑOZ\AppData\Local\Temp\geogebra.png"/>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16363950" y="69265800"/>
          <a:ext cx="4110355" cy="1858010"/>
        </a:xfrm>
        <a:prstGeom prst="rect">
          <a:avLst/>
        </a:prstGeom>
        <a:noFill/>
        <a:ln>
          <a:noFill/>
        </a:ln>
      </xdr:spPr>
    </xdr:pic>
    <xdr:clientData/>
  </xdr:twoCellAnchor>
  <xdr:twoCellAnchor editAs="oneCell">
    <xdr:from>
      <xdr:col>10</xdr:col>
      <xdr:colOff>0</xdr:colOff>
      <xdr:row>37</xdr:row>
      <xdr:rowOff>0</xdr:rowOff>
    </xdr:from>
    <xdr:to>
      <xdr:col>17</xdr:col>
      <xdr:colOff>35560</xdr:colOff>
      <xdr:row>37</xdr:row>
      <xdr:rowOff>2710815</xdr:rowOff>
    </xdr:to>
    <xdr:pic>
      <xdr:nvPicPr>
        <xdr:cNvPr id="44" name="Imagen 43" descr="C:\Users\MIGUEL MUÑOZ\AppData\Local\Temp\geogebra.png"/>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6363950" y="71361300"/>
          <a:ext cx="3950335" cy="2710815"/>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0</xdr:colOff>
          <xdr:row>38</xdr:row>
          <xdr:rowOff>0</xdr:rowOff>
        </xdr:from>
        <xdr:to>
          <xdr:col>17</xdr:col>
          <xdr:colOff>800100</xdr:colOff>
          <xdr:row>38</xdr:row>
          <xdr:rowOff>971550</xdr:rowOff>
        </xdr:to>
        <xdr:sp macro="" textlink="">
          <xdr:nvSpPr>
            <xdr:cNvPr id="2070" name="Object 22" hidden="1">
              <a:extLst>
                <a:ext uri="{63B3BB69-23CF-44E3-9099-C40C66FF867C}">
                  <a14:compatExt spid="_x0000_s207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39</xdr:row>
          <xdr:rowOff>0</xdr:rowOff>
        </xdr:from>
        <xdr:to>
          <xdr:col>18</xdr:col>
          <xdr:colOff>66675</xdr:colOff>
          <xdr:row>39</xdr:row>
          <xdr:rowOff>1000125</xdr:rowOff>
        </xdr:to>
        <xdr:sp macro="" textlink="">
          <xdr:nvSpPr>
            <xdr:cNvPr id="2073" name="Object 25" hidden="1">
              <a:extLst>
                <a:ext uri="{63B3BB69-23CF-44E3-9099-C40C66FF867C}">
                  <a14:compatExt spid="_x0000_s207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40</xdr:row>
          <xdr:rowOff>0</xdr:rowOff>
        </xdr:from>
        <xdr:to>
          <xdr:col>17</xdr:col>
          <xdr:colOff>285750</xdr:colOff>
          <xdr:row>40</xdr:row>
          <xdr:rowOff>1514475</xdr:rowOff>
        </xdr:to>
        <xdr:sp macro="" textlink="">
          <xdr:nvSpPr>
            <xdr:cNvPr id="2077" name="Object 29" hidden="1">
              <a:extLst>
                <a:ext uri="{63B3BB69-23CF-44E3-9099-C40C66FF867C}">
                  <a14:compatExt spid="_x0000_s207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0</xdr:colOff>
      <xdr:row>41</xdr:row>
      <xdr:rowOff>0</xdr:rowOff>
    </xdr:from>
    <xdr:to>
      <xdr:col>17</xdr:col>
      <xdr:colOff>16510</xdr:colOff>
      <xdr:row>41</xdr:row>
      <xdr:rowOff>1183640</xdr:rowOff>
    </xdr:to>
    <xdr:pic>
      <xdr:nvPicPr>
        <xdr:cNvPr id="51" name="Imagen 50" descr="C:\Users\MIGUEL MUÑOZ\AppData\Local\Temp\geogebra.png"/>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16363950" y="78800325"/>
          <a:ext cx="3931285" cy="1183640"/>
        </a:xfrm>
        <a:prstGeom prst="rect">
          <a:avLst/>
        </a:prstGeom>
        <a:noFill/>
        <a:ln>
          <a:noFill/>
        </a:ln>
      </xdr:spPr>
    </xdr:pic>
    <xdr:clientData/>
  </xdr:twoCellAnchor>
  <xdr:twoCellAnchor editAs="oneCell">
    <xdr:from>
      <xdr:col>10</xdr:col>
      <xdr:colOff>0</xdr:colOff>
      <xdr:row>42</xdr:row>
      <xdr:rowOff>0</xdr:rowOff>
    </xdr:from>
    <xdr:to>
      <xdr:col>15</xdr:col>
      <xdr:colOff>263525</xdr:colOff>
      <xdr:row>42</xdr:row>
      <xdr:rowOff>2527300</xdr:rowOff>
    </xdr:to>
    <xdr:pic>
      <xdr:nvPicPr>
        <xdr:cNvPr id="53" name="Imagen 52" descr="C:\Users\MIGUEL MUÑOZ\AppData\Local\Temp\geogebra.png"/>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16363950" y="80171925"/>
          <a:ext cx="2520950" cy="2527300"/>
        </a:xfrm>
        <a:prstGeom prst="rect">
          <a:avLst/>
        </a:prstGeom>
        <a:noFill/>
        <a:ln>
          <a:noFill/>
        </a:ln>
      </xdr:spPr>
    </xdr:pic>
    <xdr:clientData/>
  </xdr:twoCellAnchor>
  <xdr:twoCellAnchor editAs="oneCell">
    <xdr:from>
      <xdr:col>10</xdr:col>
      <xdr:colOff>0</xdr:colOff>
      <xdr:row>43</xdr:row>
      <xdr:rowOff>0</xdr:rowOff>
    </xdr:from>
    <xdr:to>
      <xdr:col>16</xdr:col>
      <xdr:colOff>419100</xdr:colOff>
      <xdr:row>43</xdr:row>
      <xdr:rowOff>2540000</xdr:rowOff>
    </xdr:to>
    <xdr:pic>
      <xdr:nvPicPr>
        <xdr:cNvPr id="54" name="Imagen 53" descr="C:\Users\MIGUEL MUÑOZ\AppData\Local\Temp\geogebra.png"/>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6363950" y="82943700"/>
          <a:ext cx="3505200" cy="2540000"/>
        </a:xfrm>
        <a:prstGeom prst="rect">
          <a:avLst/>
        </a:prstGeom>
        <a:noFill/>
        <a:ln>
          <a:noFill/>
        </a:ln>
      </xdr:spPr>
    </xdr:pic>
    <xdr:clientData/>
  </xdr:twoCellAnchor>
  <xdr:twoCellAnchor editAs="oneCell">
    <xdr:from>
      <xdr:col>10</xdr:col>
      <xdr:colOff>0</xdr:colOff>
      <xdr:row>44</xdr:row>
      <xdr:rowOff>0</xdr:rowOff>
    </xdr:from>
    <xdr:to>
      <xdr:col>15</xdr:col>
      <xdr:colOff>301625</xdr:colOff>
      <xdr:row>44</xdr:row>
      <xdr:rowOff>2520950</xdr:rowOff>
    </xdr:to>
    <xdr:pic>
      <xdr:nvPicPr>
        <xdr:cNvPr id="55" name="Imagen 54" descr="C:\Users\MIGUEL MUÑOZ\AppData\Local\Temp\geogebra.png"/>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16363950" y="85839300"/>
          <a:ext cx="2559050" cy="2520950"/>
        </a:xfrm>
        <a:prstGeom prst="rect">
          <a:avLst/>
        </a:prstGeom>
        <a:noFill/>
        <a:ln>
          <a:noFill/>
        </a:ln>
      </xdr:spPr>
    </xdr:pic>
    <xdr:clientData/>
  </xdr:twoCellAnchor>
  <xdr:twoCellAnchor editAs="oneCell">
    <xdr:from>
      <xdr:col>10</xdr:col>
      <xdr:colOff>0</xdr:colOff>
      <xdr:row>45</xdr:row>
      <xdr:rowOff>0</xdr:rowOff>
    </xdr:from>
    <xdr:to>
      <xdr:col>17</xdr:col>
      <xdr:colOff>295275</xdr:colOff>
      <xdr:row>45</xdr:row>
      <xdr:rowOff>1555750</xdr:rowOff>
    </xdr:to>
    <xdr:pic>
      <xdr:nvPicPr>
        <xdr:cNvPr id="56" name="Imagen 55" descr="C:\Users\MIGUEL MUÑOZ\AppData\Local\Temp\geogebra.png"/>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16363950" y="88525350"/>
          <a:ext cx="4210050" cy="1555750"/>
        </a:xfrm>
        <a:prstGeom prst="rect">
          <a:avLst/>
        </a:prstGeom>
        <a:noFill/>
        <a:ln>
          <a:noFill/>
        </a:ln>
      </xdr:spPr>
    </xdr:pic>
    <xdr:clientData/>
  </xdr:twoCellAnchor>
  <xdr:twoCellAnchor editAs="oneCell">
    <xdr:from>
      <xdr:col>10</xdr:col>
      <xdr:colOff>0</xdr:colOff>
      <xdr:row>46</xdr:row>
      <xdr:rowOff>0</xdr:rowOff>
    </xdr:from>
    <xdr:to>
      <xdr:col>17</xdr:col>
      <xdr:colOff>295275</xdr:colOff>
      <xdr:row>46</xdr:row>
      <xdr:rowOff>1555750</xdr:rowOff>
    </xdr:to>
    <xdr:pic>
      <xdr:nvPicPr>
        <xdr:cNvPr id="58" name="Imagen 57" descr="C:\Users\MIGUEL MUÑOZ\AppData\Local\Temp\geogebra.png"/>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16363950" y="90477975"/>
          <a:ext cx="4210050" cy="1555750"/>
        </a:xfrm>
        <a:prstGeom prst="rect">
          <a:avLst/>
        </a:prstGeom>
        <a:noFill/>
        <a:ln>
          <a:noFill/>
        </a:ln>
      </xdr:spPr>
    </xdr:pic>
    <xdr:clientData/>
  </xdr:twoCellAnchor>
  <xdr:twoCellAnchor editAs="oneCell">
    <xdr:from>
      <xdr:col>10</xdr:col>
      <xdr:colOff>0</xdr:colOff>
      <xdr:row>47</xdr:row>
      <xdr:rowOff>0</xdr:rowOff>
    </xdr:from>
    <xdr:to>
      <xdr:col>16</xdr:col>
      <xdr:colOff>603250</xdr:colOff>
      <xdr:row>47</xdr:row>
      <xdr:rowOff>1337310</xdr:rowOff>
    </xdr:to>
    <xdr:pic>
      <xdr:nvPicPr>
        <xdr:cNvPr id="60" name="Imagen 59" descr="C:\Users\MIGUEL MUÑOZ\AppData\Local\Temp\geogebra.png"/>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16363950" y="92135325"/>
          <a:ext cx="3689350" cy="1337310"/>
        </a:xfrm>
        <a:prstGeom prst="rect">
          <a:avLst/>
        </a:prstGeom>
        <a:noFill/>
        <a:ln>
          <a:noFill/>
        </a:ln>
      </xdr:spPr>
    </xdr:pic>
    <xdr:clientData/>
  </xdr:twoCellAnchor>
  <xdr:twoCellAnchor editAs="oneCell">
    <xdr:from>
      <xdr:col>10</xdr:col>
      <xdr:colOff>0</xdr:colOff>
      <xdr:row>48</xdr:row>
      <xdr:rowOff>0</xdr:rowOff>
    </xdr:from>
    <xdr:to>
      <xdr:col>17</xdr:col>
      <xdr:colOff>295275</xdr:colOff>
      <xdr:row>48</xdr:row>
      <xdr:rowOff>1555750</xdr:rowOff>
    </xdr:to>
    <xdr:pic>
      <xdr:nvPicPr>
        <xdr:cNvPr id="62" name="Imagen 61" descr="C:\Users\MIGUEL MUÑOZ\AppData\Local\Temp\geogebra.png"/>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16363950" y="93564075"/>
          <a:ext cx="4210050" cy="1555750"/>
        </a:xfrm>
        <a:prstGeom prst="rect">
          <a:avLst/>
        </a:prstGeom>
        <a:noFill/>
        <a:ln>
          <a:noFill/>
        </a:ln>
      </xdr:spPr>
    </xdr:pic>
    <xdr:clientData/>
  </xdr:twoCellAnchor>
  <xdr:twoCellAnchor editAs="oneCell">
    <xdr:from>
      <xdr:col>10</xdr:col>
      <xdr:colOff>0</xdr:colOff>
      <xdr:row>49</xdr:row>
      <xdr:rowOff>0</xdr:rowOff>
    </xdr:from>
    <xdr:to>
      <xdr:col>15</xdr:col>
      <xdr:colOff>111125</xdr:colOff>
      <xdr:row>49</xdr:row>
      <xdr:rowOff>2736850</xdr:rowOff>
    </xdr:to>
    <xdr:pic>
      <xdr:nvPicPr>
        <xdr:cNvPr id="65" name="Imagen 64" descr="C:\Users\MIGUEL MUÑOZ\AppData\Local\Temp\geogebra.png"/>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16363950" y="95250000"/>
          <a:ext cx="2368550" cy="2736850"/>
        </a:xfrm>
        <a:prstGeom prst="rect">
          <a:avLst/>
        </a:prstGeom>
        <a:noFill/>
        <a:ln>
          <a:noFill/>
        </a:ln>
      </xdr:spPr>
    </xdr:pic>
    <xdr:clientData/>
  </xdr:twoCellAnchor>
  <xdr:twoCellAnchor editAs="oneCell">
    <xdr:from>
      <xdr:col>10</xdr:col>
      <xdr:colOff>0</xdr:colOff>
      <xdr:row>50</xdr:row>
      <xdr:rowOff>0</xdr:rowOff>
    </xdr:from>
    <xdr:to>
      <xdr:col>16</xdr:col>
      <xdr:colOff>544195</xdr:colOff>
      <xdr:row>50</xdr:row>
      <xdr:rowOff>1231900</xdr:rowOff>
    </xdr:to>
    <xdr:pic>
      <xdr:nvPicPr>
        <xdr:cNvPr id="67" name="Imagen 66" descr="C:\Users\MIGUEL MUÑOZ\AppData\Local\Temp\geogebra.png"/>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16363950" y="98164650"/>
          <a:ext cx="3630295" cy="1231900"/>
        </a:xfrm>
        <a:prstGeom prst="rect">
          <a:avLst/>
        </a:prstGeom>
        <a:noFill/>
        <a:ln>
          <a:noFill/>
        </a:ln>
      </xdr:spPr>
    </xdr:pic>
    <xdr:clientData/>
  </xdr:twoCellAnchor>
  <xdr:twoCellAnchor editAs="oneCell">
    <xdr:from>
      <xdr:col>10</xdr:col>
      <xdr:colOff>0</xdr:colOff>
      <xdr:row>51</xdr:row>
      <xdr:rowOff>0</xdr:rowOff>
    </xdr:from>
    <xdr:to>
      <xdr:col>15</xdr:col>
      <xdr:colOff>447675</xdr:colOff>
      <xdr:row>51</xdr:row>
      <xdr:rowOff>2312670</xdr:rowOff>
    </xdr:to>
    <xdr:pic>
      <xdr:nvPicPr>
        <xdr:cNvPr id="68" name="Imagen 67" descr="C:\Users\MIGUEL MUÑOZ\AppData\Local\Temp\geogebra.png"/>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16363950" y="99679125"/>
          <a:ext cx="2705100" cy="231267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0</xdr:colOff>
          <xdr:row>52</xdr:row>
          <xdr:rowOff>0</xdr:rowOff>
        </xdr:from>
        <xdr:to>
          <xdr:col>17</xdr:col>
          <xdr:colOff>714375</xdr:colOff>
          <xdr:row>52</xdr:row>
          <xdr:rowOff>942975</xdr:rowOff>
        </xdr:to>
        <xdr:sp macro="" textlink="">
          <xdr:nvSpPr>
            <xdr:cNvPr id="2089" name="Object 41" hidden="1">
              <a:extLst>
                <a:ext uri="{63B3BB69-23CF-44E3-9099-C40C66FF867C}">
                  <a14:compatExt spid="_x0000_s208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142875</xdr:colOff>
      <xdr:row>53</xdr:row>
      <xdr:rowOff>66675</xdr:rowOff>
    </xdr:from>
    <xdr:to>
      <xdr:col>10</xdr:col>
      <xdr:colOff>1952625</xdr:colOff>
      <xdr:row>53</xdr:row>
      <xdr:rowOff>1551940</xdr:rowOff>
    </xdr:to>
    <xdr:pic>
      <xdr:nvPicPr>
        <xdr:cNvPr id="71" name="Imagen 70"/>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6506825" y="103670100"/>
          <a:ext cx="1809750" cy="1485265"/>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0</xdr:colOff>
          <xdr:row>54</xdr:row>
          <xdr:rowOff>0</xdr:rowOff>
        </xdr:from>
        <xdr:to>
          <xdr:col>10</xdr:col>
          <xdr:colOff>1685925</xdr:colOff>
          <xdr:row>54</xdr:row>
          <xdr:rowOff>2276475</xdr:rowOff>
        </xdr:to>
        <xdr:sp macro="" textlink="">
          <xdr:nvSpPr>
            <xdr:cNvPr id="2092" name="Object 44" hidden="1">
              <a:extLst>
                <a:ext uri="{63B3BB69-23CF-44E3-9099-C40C66FF867C}">
                  <a14:compatExt spid="_x0000_s209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55</xdr:row>
          <xdr:rowOff>0</xdr:rowOff>
        </xdr:from>
        <xdr:to>
          <xdr:col>15</xdr:col>
          <xdr:colOff>657225</xdr:colOff>
          <xdr:row>55</xdr:row>
          <xdr:rowOff>1571625</xdr:rowOff>
        </xdr:to>
        <xdr:sp macro="" textlink="">
          <xdr:nvSpPr>
            <xdr:cNvPr id="2094" name="Object 46" hidden="1">
              <a:extLst>
                <a:ext uri="{63B3BB69-23CF-44E3-9099-C40C66FF867C}">
                  <a14:compatExt spid="_x0000_s209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76200</xdr:colOff>
      <xdr:row>56</xdr:row>
      <xdr:rowOff>295275</xdr:rowOff>
    </xdr:from>
    <xdr:to>
      <xdr:col>15</xdr:col>
      <xdr:colOff>415925</xdr:colOff>
      <xdr:row>56</xdr:row>
      <xdr:rowOff>1920875</xdr:rowOff>
    </xdr:to>
    <xdr:pic>
      <xdr:nvPicPr>
        <xdr:cNvPr id="76" name="Imagen 75" descr="C:\Users\MIGUEL MUÑOZ\AppData\Local\Temp\geogebra.png"/>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16440150" y="109661325"/>
          <a:ext cx="2597150" cy="162560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57150</xdr:colOff>
          <xdr:row>57</xdr:row>
          <xdr:rowOff>285750</xdr:rowOff>
        </xdr:from>
        <xdr:to>
          <xdr:col>17</xdr:col>
          <xdr:colOff>790575</xdr:colOff>
          <xdr:row>57</xdr:row>
          <xdr:rowOff>1343025</xdr:rowOff>
        </xdr:to>
        <xdr:sp macro="" textlink="">
          <xdr:nvSpPr>
            <xdr:cNvPr id="2095" name="Object 47" hidden="1">
              <a:extLst>
                <a:ext uri="{63B3BB69-23CF-44E3-9099-C40C66FF867C}">
                  <a14:compatExt spid="_x0000_s209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58</xdr:row>
          <xdr:rowOff>0</xdr:rowOff>
        </xdr:from>
        <xdr:to>
          <xdr:col>16</xdr:col>
          <xdr:colOff>342900</xdr:colOff>
          <xdr:row>58</xdr:row>
          <xdr:rowOff>1943100</xdr:rowOff>
        </xdr:to>
        <xdr:sp macro="" textlink="">
          <xdr:nvSpPr>
            <xdr:cNvPr id="2097" name="Object 49" hidden="1">
              <a:extLst>
                <a:ext uri="{63B3BB69-23CF-44E3-9099-C40C66FF867C}">
                  <a14:compatExt spid="_x0000_s209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266700</xdr:colOff>
      <xdr:row>59</xdr:row>
      <xdr:rowOff>219075</xdr:rowOff>
    </xdr:from>
    <xdr:to>
      <xdr:col>10</xdr:col>
      <xdr:colOff>1857375</xdr:colOff>
      <xdr:row>59</xdr:row>
      <xdr:rowOff>1390650</xdr:rowOff>
    </xdr:to>
    <xdr:pic>
      <xdr:nvPicPr>
        <xdr:cNvPr id="79" name="Imagen 78"/>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rot="16200000">
          <a:off x="16840200" y="115814475"/>
          <a:ext cx="1171575" cy="15906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png"/><Relationship Id="rId18" Type="http://schemas.openxmlformats.org/officeDocument/2006/relationships/oleObject" Target="../embeddings/oleObject8.bin"/><Relationship Id="rId26" Type="http://schemas.openxmlformats.org/officeDocument/2006/relationships/oleObject" Target="../embeddings/oleObject12.bin"/><Relationship Id="rId3" Type="http://schemas.openxmlformats.org/officeDocument/2006/relationships/vmlDrawing" Target="../drawings/vmlDrawing1.vml"/><Relationship Id="rId21" Type="http://schemas.openxmlformats.org/officeDocument/2006/relationships/image" Target="../media/image9.png"/><Relationship Id="rId7" Type="http://schemas.openxmlformats.org/officeDocument/2006/relationships/image" Target="../media/image2.png"/><Relationship Id="rId12" Type="http://schemas.openxmlformats.org/officeDocument/2006/relationships/oleObject" Target="../embeddings/oleObject5.bin"/><Relationship Id="rId17" Type="http://schemas.openxmlformats.org/officeDocument/2006/relationships/image" Target="../media/image7.png"/><Relationship Id="rId25" Type="http://schemas.openxmlformats.org/officeDocument/2006/relationships/image" Target="../media/image11.png"/><Relationship Id="rId2" Type="http://schemas.openxmlformats.org/officeDocument/2006/relationships/drawing" Target="../drawings/drawing1.xml"/><Relationship Id="rId16" Type="http://schemas.openxmlformats.org/officeDocument/2006/relationships/oleObject" Target="../embeddings/oleObject7.bin"/><Relationship Id="rId20" Type="http://schemas.openxmlformats.org/officeDocument/2006/relationships/oleObject" Target="../embeddings/oleObject9.bin"/><Relationship Id="rId29" Type="http://schemas.openxmlformats.org/officeDocument/2006/relationships/image" Target="../media/image13.png"/><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24" Type="http://schemas.openxmlformats.org/officeDocument/2006/relationships/oleObject" Target="../embeddings/oleObject11.bin"/><Relationship Id="rId5" Type="http://schemas.openxmlformats.org/officeDocument/2006/relationships/image" Target="../media/image1.png"/><Relationship Id="rId15" Type="http://schemas.openxmlformats.org/officeDocument/2006/relationships/image" Target="../media/image6.png"/><Relationship Id="rId23" Type="http://schemas.openxmlformats.org/officeDocument/2006/relationships/image" Target="../media/image10.png"/><Relationship Id="rId28" Type="http://schemas.openxmlformats.org/officeDocument/2006/relationships/oleObject" Target="../embeddings/oleObject13.bin"/><Relationship Id="rId10" Type="http://schemas.openxmlformats.org/officeDocument/2006/relationships/oleObject" Target="../embeddings/oleObject4.bin"/><Relationship Id="rId19" Type="http://schemas.openxmlformats.org/officeDocument/2006/relationships/image" Target="../media/image8.png"/><Relationship Id="rId31" Type="http://schemas.openxmlformats.org/officeDocument/2006/relationships/image" Target="../media/image14.png"/><Relationship Id="rId4" Type="http://schemas.openxmlformats.org/officeDocument/2006/relationships/oleObject" Target="../embeddings/oleObject1.bin"/><Relationship Id="rId9" Type="http://schemas.openxmlformats.org/officeDocument/2006/relationships/image" Target="../media/image3.png"/><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2.png"/><Relationship Id="rId30" Type="http://schemas.openxmlformats.org/officeDocument/2006/relationships/oleObject" Target="../embeddings/oleObject14.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C1" zoomScaleNormal="100" zoomScalePageLayoutView="140" workbookViewId="0">
      <pane ySplit="9" topLeftCell="A10" activePane="bottomLeft" state="frozen"/>
      <selection pane="bottomLeft" activeCell="K64" sqref="K63:K6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4" width="10.875" style="2" hidden="1" customWidth="1"/>
    <col min="15" max="15" width="1.2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6">
        <v>8</v>
      </c>
      <c r="D3" s="87"/>
      <c r="F3" s="79">
        <v>42406</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202</v>
      </c>
      <c r="D4" s="87"/>
      <c r="E4" s="5"/>
      <c r="F4" s="37" t="s">
        <v>55</v>
      </c>
      <c r="G4" s="61" t="s">
        <v>188</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187</v>
      </c>
      <c r="D5" s="89"/>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84.25" customHeight="1" x14ac:dyDescent="0.25">
      <c r="A10" s="12" t="str">
        <f>IF(OR(B10&lt;&gt;"",J10&lt;&gt;""),"IMG01","")</f>
        <v>IMG01</v>
      </c>
      <c r="B10" s="62" t="s">
        <v>192</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MA_08_09_CO_IMG01_small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MA_08_09_CO_IMG01_zoom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190</v>
      </c>
      <c r="K10"/>
      <c r="O10" s="2" t="str">
        <f>'Definición técnica de imagenes'!A12</f>
        <v>M12D</v>
      </c>
    </row>
    <row r="11" spans="1:16" s="11" customFormat="1" ht="243" customHeight="1" x14ac:dyDescent="0.25">
      <c r="A11" s="12" t="str">
        <f t="shared" ref="A11:A18" si="3">IF(OR(B11&lt;&gt;"",J11&lt;&gt;""),CONCATENATE(LEFT(A10,3),IF(MID(A10,4,2)+1&lt;10,CONCATENATE("0",MID(A10,4,2)+1))),"")</f>
        <v>IMG02</v>
      </c>
      <c r="B11" s="62" t="s">
        <v>192</v>
      </c>
      <c r="C11" s="20" t="str">
        <f t="shared" si="0"/>
        <v>Cuaderno de Estudio</v>
      </c>
      <c r="D11" s="63" t="s">
        <v>191</v>
      </c>
      <c r="E11" s="63" t="s">
        <v>153</v>
      </c>
      <c r="F11" s="13" t="str">
        <f t="shared" ref="F11:F74" si="4">IF(OR(B11&lt;&gt;"",J11&lt;&gt;""),CONCATENATE($C$7,"_",$A11,IF($G$4="Cuaderno de Estudio","_small",CONCATENATE(IF(I11="","","n"),IF(LEFT($G$5,1)="F",".jpg",".png")))),"")</f>
        <v>MA_08_09_CO_IMG02_small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MA_08_09_CO_IMG02_zoom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ht="169.5" customHeight="1" x14ac:dyDescent="0.25">
      <c r="A12" s="12" t="str">
        <f t="shared" si="3"/>
        <v>IMG03</v>
      </c>
      <c r="B12" s="62" t="s">
        <v>192</v>
      </c>
      <c r="C12" s="20" t="str">
        <f t="shared" si="0"/>
        <v>Cuaderno de Estudio</v>
      </c>
      <c r="D12" s="63" t="s">
        <v>191</v>
      </c>
      <c r="E12" s="63" t="s">
        <v>153</v>
      </c>
      <c r="F12" s="13" t="str">
        <f t="shared" si="4"/>
        <v>MA_08_09_CO_IMG03_small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MA_08_09_CO_IMG03_zoom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194</v>
      </c>
      <c r="K12" s="64"/>
      <c r="O12" s="2" t="str">
        <f>'Definición técnica de imagenes'!A18</f>
        <v>Diaporama F1</v>
      </c>
    </row>
    <row r="13" spans="1:16" s="11" customFormat="1" ht="172.5" customHeight="1" x14ac:dyDescent="0.25">
      <c r="A13" s="12" t="str">
        <f t="shared" si="3"/>
        <v>IMG04</v>
      </c>
      <c r="B13" s="62" t="s">
        <v>192</v>
      </c>
      <c r="C13" s="20" t="str">
        <f t="shared" si="0"/>
        <v>Cuaderno de Estudio</v>
      </c>
      <c r="D13" s="63" t="s">
        <v>191</v>
      </c>
      <c r="E13" s="63" t="s">
        <v>153</v>
      </c>
      <c r="F13" s="13" t="str">
        <f t="shared" si="4"/>
        <v>MA_08_09_CO_IMG04_small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MA_08_09_CO_IMG04_zoom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c r="O13" s="2" t="str">
        <f>'Definición técnica de imagenes'!A19</f>
        <v>F4</v>
      </c>
    </row>
    <row r="14" spans="1:16" s="11" customFormat="1" ht="161.25" customHeight="1" x14ac:dyDescent="0.25">
      <c r="A14" s="12" t="str">
        <f t="shared" si="3"/>
        <v>IMG05</v>
      </c>
      <c r="B14" s="62" t="s">
        <v>192</v>
      </c>
      <c r="C14" s="20" t="str">
        <f t="shared" si="0"/>
        <v>Cuaderno de Estudio</v>
      </c>
      <c r="D14" s="63" t="s">
        <v>191</v>
      </c>
      <c r="E14" s="63" t="s">
        <v>153</v>
      </c>
      <c r="F14" s="13" t="str">
        <f t="shared" si="4"/>
        <v>MA_08_09_CO_IMG05_small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MA_08_09_CO_IMG05_zoom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195</v>
      </c>
      <c r="K14" s="64"/>
      <c r="O14" s="2" t="str">
        <f>'Definición técnica de imagenes'!A22</f>
        <v>F6</v>
      </c>
    </row>
    <row r="15" spans="1:16" s="11" customFormat="1" ht="258" customHeight="1" x14ac:dyDescent="0.25">
      <c r="A15" s="12" t="str">
        <f t="shared" si="3"/>
        <v>IMG06</v>
      </c>
      <c r="B15" s="62" t="s">
        <v>192</v>
      </c>
      <c r="C15" s="20" t="str">
        <f t="shared" si="0"/>
        <v>Cuaderno de Estudio</v>
      </c>
      <c r="D15" s="63" t="s">
        <v>191</v>
      </c>
      <c r="E15" s="63" t="s">
        <v>153</v>
      </c>
      <c r="F15" s="13" t="str">
        <f t="shared" si="4"/>
        <v>MA_08_09_CO_IMG06_small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MA_08_09_CO_IMG06_zoom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c r="O15" s="2" t="str">
        <f>'Definición técnica de imagenes'!A24</f>
        <v>F6B</v>
      </c>
    </row>
    <row r="16" spans="1:16" s="11" customFormat="1" ht="248.25" customHeight="1" x14ac:dyDescent="0.3">
      <c r="A16" s="12" t="str">
        <f t="shared" si="3"/>
        <v>IMG07</v>
      </c>
      <c r="B16" s="62" t="s">
        <v>192</v>
      </c>
      <c r="C16" s="20" t="str">
        <f t="shared" si="0"/>
        <v>Cuaderno de Estudio</v>
      </c>
      <c r="D16" s="63" t="s">
        <v>191</v>
      </c>
      <c r="E16" s="63" t="s">
        <v>153</v>
      </c>
      <c r="F16" s="13" t="str">
        <f t="shared" si="4"/>
        <v>MA_08_09_CO_IMG07_small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MA_08_09_CO_IMG07_zoom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c r="O16" s="2" t="str">
        <f>'Definición técnica de imagenes'!A25</f>
        <v>F7</v>
      </c>
    </row>
    <row r="17" spans="1:15" s="11" customFormat="1" ht="216.75" customHeight="1" x14ac:dyDescent="0.25">
      <c r="A17" s="12" t="str">
        <f t="shared" si="3"/>
        <v>IMG08</v>
      </c>
      <c r="B17" s="62" t="s">
        <v>192</v>
      </c>
      <c r="C17" s="20" t="str">
        <f t="shared" si="0"/>
        <v>Cuaderno de Estudio</v>
      </c>
      <c r="D17" s="63" t="s">
        <v>191</v>
      </c>
      <c r="E17" s="63" t="s">
        <v>153</v>
      </c>
      <c r="F17" s="13" t="str">
        <f t="shared" si="4"/>
        <v>MA_08_09_CO_IMG08_small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MA_08_09_CO_IMG08_zoom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196</v>
      </c>
      <c r="K17"/>
      <c r="O17" s="2" t="str">
        <f>'Definición técnica de imagenes'!A27</f>
        <v>F7B</v>
      </c>
    </row>
    <row r="18" spans="1:15" s="11" customFormat="1" ht="136.5" customHeight="1" x14ac:dyDescent="0.25">
      <c r="A18" s="12" t="str">
        <f t="shared" si="3"/>
        <v>IMG09</v>
      </c>
      <c r="B18" s="62" t="s">
        <v>192</v>
      </c>
      <c r="C18" s="20" t="str">
        <f t="shared" si="0"/>
        <v>Cuaderno de Estudio</v>
      </c>
      <c r="D18" s="63" t="s">
        <v>191</v>
      </c>
      <c r="E18" s="63" t="s">
        <v>153</v>
      </c>
      <c r="F18" s="13" t="str">
        <f t="shared" si="4"/>
        <v>MA_08_09_CO_IMG09_small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MA_08_09_CO_IMG09_zoom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197</v>
      </c>
      <c r="K18" s="66"/>
      <c r="O18" s="2" t="str">
        <f>'Definición técnica de imagenes'!A30</f>
        <v>F8</v>
      </c>
    </row>
    <row r="19" spans="1:15" s="11" customFormat="1" ht="219" customHeight="1" x14ac:dyDescent="0.3">
      <c r="A19" s="12" t="str">
        <f t="shared" ref="A19:A50" si="6">IF(OR(B19&lt;&gt;"",J19&lt;&gt;""),CONCATENATE(LEFT(A18,3),IF(MID(A18,4,2)+1&lt;10,CONCATENATE("0",MID(A18,4,2)+1),MID(A18,4,2)+1)),"")</f>
        <v>IMG10</v>
      </c>
      <c r="B19" s="62" t="s">
        <v>192</v>
      </c>
      <c r="C19" s="20" t="str">
        <f t="shared" si="0"/>
        <v>Cuaderno de Estudio</v>
      </c>
      <c r="D19" s="63" t="s">
        <v>191</v>
      </c>
      <c r="E19" s="63" t="s">
        <v>153</v>
      </c>
      <c r="F19" s="13" t="str">
        <f t="shared" si="4"/>
        <v>MA_08_09_CO_IMG10_small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MA_08_09_CO_IMG10_zoom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198</v>
      </c>
      <c r="K19" s="68"/>
      <c r="O19" s="2" t="str">
        <f>'Definición técnica de imagenes'!A31</f>
        <v>F10</v>
      </c>
    </row>
    <row r="20" spans="1:15" s="11" customFormat="1" ht="145.5" customHeight="1" x14ac:dyDescent="0.25">
      <c r="A20" s="12" t="str">
        <f t="shared" si="6"/>
        <v>IMG11</v>
      </c>
      <c r="B20" s="62" t="s">
        <v>192</v>
      </c>
      <c r="C20" s="20" t="str">
        <f t="shared" si="0"/>
        <v>Cuaderno de Estudio</v>
      </c>
      <c r="D20" s="63" t="s">
        <v>191</v>
      </c>
      <c r="E20" s="63" t="s">
        <v>153</v>
      </c>
      <c r="F20" s="13" t="str">
        <f t="shared" si="4"/>
        <v>MA_08_09_CO_IMG11_small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MA_08_09_CO_IMG11_zoom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199</v>
      </c>
      <c r="K20" s="66"/>
      <c r="O20" s="2" t="str">
        <f>'Definición técnica de imagenes'!A32</f>
        <v>F10B</v>
      </c>
    </row>
    <row r="21" spans="1:15" s="11" customFormat="1" ht="66" customHeight="1" x14ac:dyDescent="0.25">
      <c r="A21" s="12" t="str">
        <f t="shared" si="6"/>
        <v>IMG12</v>
      </c>
      <c r="B21" s="62" t="s">
        <v>192</v>
      </c>
      <c r="C21" s="20" t="str">
        <f t="shared" si="0"/>
        <v>Cuaderno de Estudio</v>
      </c>
      <c r="D21" s="63" t="s">
        <v>191</v>
      </c>
      <c r="E21" s="63" t="s">
        <v>153</v>
      </c>
      <c r="F21" s="13" t="str">
        <f t="shared" si="4"/>
        <v>MA_08_09_CO_IMG12_small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MA_08_09_CO_IMG12_zoom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200</v>
      </c>
      <c r="K21" s="66"/>
      <c r="O21" s="2" t="str">
        <f>'Definición técnica de imagenes'!A33</f>
        <v>F11</v>
      </c>
    </row>
    <row r="22" spans="1:15" s="11" customFormat="1" ht="256.5" customHeight="1" x14ac:dyDescent="0.25">
      <c r="A22" s="12" t="str">
        <f t="shared" si="6"/>
        <v>IMG13</v>
      </c>
      <c r="B22" s="62" t="s">
        <v>192</v>
      </c>
      <c r="C22" s="20" t="str">
        <f t="shared" si="0"/>
        <v>Cuaderno de Estudio</v>
      </c>
      <c r="D22" s="63" t="s">
        <v>191</v>
      </c>
      <c r="E22" s="63" t="s">
        <v>153</v>
      </c>
      <c r="F22" s="13" t="str">
        <f t="shared" si="4"/>
        <v>MA_08_09_CO_IMG13_small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MA_08_09_CO_IMG13_zoom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201</v>
      </c>
      <c r="K22" s="69"/>
      <c r="O22" s="2" t="str">
        <f>'Definición técnica de imagenes'!A34</f>
        <v>F12</v>
      </c>
    </row>
    <row r="23" spans="1:15" s="11" customFormat="1" ht="227.25" customHeight="1" x14ac:dyDescent="0.25">
      <c r="A23" s="12" t="str">
        <f t="shared" si="6"/>
        <v>IMG14</v>
      </c>
      <c r="B23" s="62" t="s">
        <v>192</v>
      </c>
      <c r="C23" s="20" t="str">
        <f t="shared" si="0"/>
        <v>Cuaderno de Estudio</v>
      </c>
      <c r="D23" s="63" t="s">
        <v>191</v>
      </c>
      <c r="E23" s="63" t="s">
        <v>153</v>
      </c>
      <c r="F23" s="13" t="str">
        <f t="shared" si="4"/>
        <v>MA_08_09_CO_IMG14_small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MA_08_09_CO_IMG14_zoom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203</v>
      </c>
      <c r="K23" s="64"/>
      <c r="O23" s="2" t="str">
        <f>'Definición técnica de imagenes'!A35</f>
        <v>F13</v>
      </c>
    </row>
    <row r="24" spans="1:15" s="11" customFormat="1" ht="246" customHeight="1" x14ac:dyDescent="0.25">
      <c r="A24" s="12" t="str">
        <f t="shared" si="6"/>
        <v>IMG15</v>
      </c>
      <c r="B24" s="62" t="s">
        <v>192</v>
      </c>
      <c r="C24" s="20" t="str">
        <f t="shared" si="0"/>
        <v>Cuaderno de Estudio</v>
      </c>
      <c r="D24" s="63" t="s">
        <v>191</v>
      </c>
      <c r="E24" s="63" t="s">
        <v>153</v>
      </c>
      <c r="F24" s="13" t="str">
        <f t="shared" si="4"/>
        <v>MA_08_09_CO_IMG15_small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MA_08_09_CO_IMG15_zoom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204</v>
      </c>
      <c r="K24" s="65"/>
      <c r="O24" s="2" t="str">
        <f>'Definición técnica de imagenes'!A37</f>
        <v>F13B</v>
      </c>
    </row>
    <row r="25" spans="1:15" s="11" customFormat="1" ht="57.75" customHeight="1" x14ac:dyDescent="0.25">
      <c r="A25" s="12" t="str">
        <f t="shared" si="6"/>
        <v>IMG16</v>
      </c>
      <c r="B25" s="62" t="s">
        <v>192</v>
      </c>
      <c r="C25" s="20" t="str">
        <f t="shared" si="0"/>
        <v>Cuaderno de Estudio</v>
      </c>
      <c r="D25" s="63" t="s">
        <v>191</v>
      </c>
      <c r="E25" s="63" t="s">
        <v>153</v>
      </c>
      <c r="F25" s="13" t="str">
        <f t="shared" si="4"/>
        <v>MA_08_09_CO_IMG16_small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MA_08_09_CO_IMG16_zoom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205</v>
      </c>
      <c r="K25" s="64"/>
    </row>
    <row r="26" spans="1:15" s="11" customFormat="1" ht="213.75" customHeight="1" x14ac:dyDescent="0.25">
      <c r="A26" s="12" t="str">
        <f t="shared" si="6"/>
        <v>IMG17</v>
      </c>
      <c r="B26" s="62" t="s">
        <v>192</v>
      </c>
      <c r="C26" s="20" t="str">
        <f t="shared" si="0"/>
        <v>Cuaderno de Estudio</v>
      </c>
      <c r="D26" s="63" t="s">
        <v>191</v>
      </c>
      <c r="E26" s="63" t="s">
        <v>153</v>
      </c>
      <c r="F26" s="13" t="str">
        <f t="shared" si="4"/>
        <v>MA_08_09_CO_IMG17_small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MA_08_09_CO_IMG17_zoom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206</v>
      </c>
      <c r="K26" s="64"/>
    </row>
    <row r="27" spans="1:15" s="11" customFormat="1" ht="229.5" customHeight="1" x14ac:dyDescent="0.25">
      <c r="A27" s="12" t="str">
        <f t="shared" si="6"/>
        <v>IMG18</v>
      </c>
      <c r="B27" s="62" t="s">
        <v>192</v>
      </c>
      <c r="C27" s="20" t="str">
        <f t="shared" si="0"/>
        <v>Cuaderno de Estudio</v>
      </c>
      <c r="D27" s="63" t="s">
        <v>191</v>
      </c>
      <c r="E27" s="63" t="s">
        <v>153</v>
      </c>
      <c r="F27" s="13" t="str">
        <f t="shared" si="4"/>
        <v>MA_08_09_CO_IMG18_small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MA_08_09_CO_IMG18_zoom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207</v>
      </c>
      <c r="K27" s="64"/>
      <c r="O27" s="2"/>
    </row>
    <row r="28" spans="1:15" s="11" customFormat="1" ht="53.25" customHeight="1" x14ac:dyDescent="0.25">
      <c r="A28" s="12" t="str">
        <f t="shared" si="6"/>
        <v>IMG19</v>
      </c>
      <c r="B28" s="62" t="s">
        <v>192</v>
      </c>
      <c r="C28" s="20" t="str">
        <f t="shared" si="0"/>
        <v>Cuaderno de Estudio</v>
      </c>
      <c r="D28" s="63" t="s">
        <v>191</v>
      </c>
      <c r="E28" s="63" t="s">
        <v>153</v>
      </c>
      <c r="F28" s="13" t="str">
        <f t="shared" si="4"/>
        <v>MA_08_09_CO_IMG19_small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MA_08_09_CO_IMG19_zoom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c r="K28" s="64"/>
    </row>
    <row r="29" spans="1:15" s="11" customFormat="1" ht="102" customHeight="1" x14ac:dyDescent="0.25">
      <c r="A29" s="12" t="str">
        <f t="shared" si="6"/>
        <v>IMG20</v>
      </c>
      <c r="B29" s="62" t="s">
        <v>192</v>
      </c>
      <c r="C29" s="20" t="str">
        <f t="shared" si="0"/>
        <v>Cuaderno de Estudio</v>
      </c>
      <c r="D29" s="63" t="s">
        <v>191</v>
      </c>
      <c r="E29" s="63" t="s">
        <v>153</v>
      </c>
      <c r="F29" s="13" t="str">
        <f t="shared" si="4"/>
        <v>MA_08_09_CO_IMG20_small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MA_08_09_CO_IMG20_zoom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c r="K29" s="64"/>
    </row>
    <row r="30" spans="1:15" s="11" customFormat="1" ht="161.25" customHeight="1" x14ac:dyDescent="0.25">
      <c r="A30" s="12" t="str">
        <f t="shared" si="6"/>
        <v>IMG21</v>
      </c>
      <c r="B30" s="62" t="s">
        <v>192</v>
      </c>
      <c r="C30" s="20" t="str">
        <f t="shared" si="0"/>
        <v>Cuaderno de Estudio</v>
      </c>
      <c r="D30" s="63" t="s">
        <v>191</v>
      </c>
      <c r="E30" s="63" t="s">
        <v>153</v>
      </c>
      <c r="F30" s="13" t="str">
        <f t="shared" si="4"/>
        <v>MA_08_09_CO_IMG21_small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MA_08_09_CO_IMG21_zoom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c r="K30" s="64"/>
    </row>
    <row r="31" spans="1:15" s="11" customFormat="1" ht="186" customHeight="1" x14ac:dyDescent="0.25">
      <c r="A31" s="12" t="str">
        <f t="shared" si="6"/>
        <v>IMG22</v>
      </c>
      <c r="B31" s="62" t="s">
        <v>192</v>
      </c>
      <c r="C31" s="20" t="str">
        <f t="shared" si="0"/>
        <v>Cuaderno de Estudio</v>
      </c>
      <c r="D31" s="63" t="s">
        <v>191</v>
      </c>
      <c r="E31" s="63" t="s">
        <v>153</v>
      </c>
      <c r="F31" s="13" t="str">
        <f t="shared" si="4"/>
        <v>MA_08_09_CO_IMG22_small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MA_08_09_CO_IMG22_zoom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c r="K31" s="64"/>
    </row>
    <row r="32" spans="1:15" s="11" customFormat="1" ht="403.5" customHeight="1" x14ac:dyDescent="0.25">
      <c r="A32" s="12" t="str">
        <f t="shared" si="6"/>
        <v>IMG23</v>
      </c>
      <c r="B32" s="62" t="s">
        <v>192</v>
      </c>
      <c r="C32" s="20" t="str">
        <f t="shared" si="0"/>
        <v>Cuaderno de Estudio</v>
      </c>
      <c r="D32" s="63" t="s">
        <v>191</v>
      </c>
      <c r="E32" s="63" t="s">
        <v>153</v>
      </c>
      <c r="F32" s="13" t="str">
        <f t="shared" si="4"/>
        <v>MA_08_09_CO_IMG23_small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MA_08_09_CO_IMG23_zoom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c r="K32"/>
    </row>
    <row r="33" spans="1:15" s="11" customFormat="1" ht="405" customHeight="1" x14ac:dyDescent="0.25">
      <c r="A33" s="12" t="str">
        <f t="shared" si="6"/>
        <v>IMG24</v>
      </c>
      <c r="B33" s="62" t="s">
        <v>192</v>
      </c>
      <c r="C33" s="20" t="str">
        <f t="shared" si="0"/>
        <v>Cuaderno de Estudio</v>
      </c>
      <c r="D33" s="63" t="s">
        <v>191</v>
      </c>
      <c r="E33" s="63" t="s">
        <v>153</v>
      </c>
      <c r="F33" s="13" t="str">
        <f t="shared" si="4"/>
        <v>MA_08_09_CO_IMG24_small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MA_08_09_CO_IMG24_zoom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c r="K33" s="64"/>
    </row>
    <row r="34" spans="1:15" s="11" customFormat="1" ht="80.25" customHeight="1" x14ac:dyDescent="0.25">
      <c r="A34" s="12" t="str">
        <f t="shared" si="6"/>
        <v>IMG25</v>
      </c>
      <c r="B34" s="62" t="s">
        <v>192</v>
      </c>
      <c r="C34" s="20" t="str">
        <f t="shared" si="0"/>
        <v>Cuaderno de Estudio</v>
      </c>
      <c r="D34" s="63" t="s">
        <v>191</v>
      </c>
      <c r="E34" s="63" t="s">
        <v>153</v>
      </c>
      <c r="F34" s="13" t="str">
        <f t="shared" si="4"/>
        <v>MA_08_09_CO_IMG25_small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MA_08_09_CO_IMG25_zoom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4"/>
      <c r="K34"/>
      <c r="O34" s="2"/>
    </row>
    <row r="35" spans="1:15" s="11" customFormat="1" ht="213.75" customHeight="1" x14ac:dyDescent="0.25">
      <c r="A35" s="12" t="str">
        <f t="shared" si="6"/>
        <v>IMG26</v>
      </c>
      <c r="B35" s="62" t="s">
        <v>192</v>
      </c>
      <c r="C35" s="20" t="str">
        <f t="shared" si="0"/>
        <v>Cuaderno de Estudio</v>
      </c>
      <c r="D35" s="63" t="s">
        <v>191</v>
      </c>
      <c r="E35" s="63" t="s">
        <v>153</v>
      </c>
      <c r="F35" s="13" t="str">
        <f t="shared" si="4"/>
        <v>MA_08_09_CO_IMG26_small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MA_08_09_CO_IMG26_zoom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3"/>
      <c r="K35" s="65"/>
      <c r="O35" s="2"/>
    </row>
    <row r="36" spans="1:15" s="11" customFormat="1" ht="129.75" customHeight="1" x14ac:dyDescent="0.25">
      <c r="A36" s="12" t="str">
        <f t="shared" si="6"/>
        <v>IMG27</v>
      </c>
      <c r="B36" s="62" t="s">
        <v>192</v>
      </c>
      <c r="C36" s="20" t="str">
        <f t="shared" si="0"/>
        <v>Cuaderno de Estudio</v>
      </c>
      <c r="D36" s="63" t="s">
        <v>191</v>
      </c>
      <c r="E36" s="63" t="s">
        <v>153</v>
      </c>
      <c r="F36" s="13" t="str">
        <f t="shared" si="4"/>
        <v>MA_08_09_CO_IMG27_small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MA_08_09_CO_IMG27_zoom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63"/>
      <c r="K36"/>
      <c r="O36" s="2"/>
    </row>
    <row r="37" spans="1:15" s="11" customFormat="1" ht="165" customHeight="1" x14ac:dyDescent="0.25">
      <c r="A37" s="12" t="str">
        <f t="shared" si="6"/>
        <v>IMG28</v>
      </c>
      <c r="B37" s="62" t="s">
        <v>192</v>
      </c>
      <c r="C37" s="20" t="str">
        <f t="shared" si="0"/>
        <v>Cuaderno de Estudio</v>
      </c>
      <c r="D37" s="63" t="s">
        <v>191</v>
      </c>
      <c r="E37" s="63" t="s">
        <v>153</v>
      </c>
      <c r="F37" s="13" t="str">
        <f t="shared" si="4"/>
        <v>MA_08_09_CO_IMG28_small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MA_08_09_CO_IMG28_zoom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63" t="s">
        <v>208</v>
      </c>
      <c r="K37" s="65"/>
    </row>
    <row r="38" spans="1:15" s="11" customFormat="1" ht="249" customHeight="1" x14ac:dyDescent="0.25">
      <c r="A38" s="12" t="str">
        <f t="shared" si="6"/>
        <v>IMG29</v>
      </c>
      <c r="B38" s="62" t="s">
        <v>192</v>
      </c>
      <c r="C38" s="20" t="str">
        <f t="shared" si="0"/>
        <v>Cuaderno de Estudio</v>
      </c>
      <c r="D38" s="63" t="s">
        <v>191</v>
      </c>
      <c r="E38" s="63" t="s">
        <v>153</v>
      </c>
      <c r="F38" s="13" t="str">
        <f t="shared" si="4"/>
        <v>MA_08_09_CO_IMG29_small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MA_08_09_CO_IMG29_zoom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70"/>
      <c r="K38" s="65"/>
    </row>
    <row r="39" spans="1:15" s="11" customFormat="1" ht="95.25" customHeight="1" x14ac:dyDescent="0.25">
      <c r="A39" s="12" t="str">
        <f t="shared" si="6"/>
        <v>IMG30</v>
      </c>
      <c r="B39" s="62" t="s">
        <v>192</v>
      </c>
      <c r="C39" s="20" t="str">
        <f t="shared" si="0"/>
        <v>Cuaderno de Estudio</v>
      </c>
      <c r="D39" s="63" t="s">
        <v>191</v>
      </c>
      <c r="E39" s="63" t="s">
        <v>153</v>
      </c>
      <c r="F39" s="13" t="str">
        <f t="shared" si="4"/>
        <v>MA_08_09_CO_IMG30_small</v>
      </c>
      <c r="G39" s="13" t="str">
        <f ca="1">IF($F39&lt;&gt;"",IF($G$4="Recurso",VLOOKUP($E39,OFFSET('Definición técnica de imagenes'!$A$1,MATCH($G$5,'Definición técnica de imagenes'!$A$1:$A$104,0)-1,1,COUNTIF('Definición técnica de imagenes'!$A$3:$A$102,$G$5),5),5,FALSE),'Definición técnica de imagenes'!$F$16),"")</f>
        <v>526 x 370 px</v>
      </c>
      <c r="H39" s="13" t="str">
        <f t="shared" ca="1" si="5"/>
        <v>MA_08_09_CO_IMG30_zoom</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63"/>
      <c r="K39"/>
    </row>
    <row r="40" spans="1:15" s="11" customFormat="1" ht="98.25" customHeight="1" x14ac:dyDescent="0.25">
      <c r="A40" s="12" t="str">
        <f t="shared" si="6"/>
        <v>IMG31</v>
      </c>
      <c r="B40" s="62" t="s">
        <v>192</v>
      </c>
      <c r="C40" s="20" t="str">
        <f t="shared" si="0"/>
        <v>Cuaderno de Estudio</v>
      </c>
      <c r="D40" s="63" t="s">
        <v>191</v>
      </c>
      <c r="E40" s="63" t="s">
        <v>153</v>
      </c>
      <c r="F40" s="13" t="str">
        <f t="shared" si="4"/>
        <v>MA_08_09_CO_IMG31_small</v>
      </c>
      <c r="G40" s="13" t="str">
        <f ca="1">IF($F40&lt;&gt;"",IF($G$4="Recurso",VLOOKUP($E40,OFFSET('Definición técnica de imagenes'!$A$1,MATCH($G$5,'Definición técnica de imagenes'!$A$1:$A$104,0)-1,1,COUNTIF('Definición técnica de imagenes'!$A$3:$A$102,$G$5),5),5,FALSE),'Definición técnica de imagenes'!$F$16),"")</f>
        <v>526 x 370 px</v>
      </c>
      <c r="H40" s="13" t="str">
        <f t="shared" ca="1" si="5"/>
        <v>MA_08_09_CO_IMG31_zoom</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600 px</v>
      </c>
      <c r="J40" s="63"/>
      <c r="K40"/>
    </row>
    <row r="41" spans="1:15" s="11" customFormat="1" ht="143.25" customHeight="1" x14ac:dyDescent="0.25">
      <c r="A41" s="12" t="str">
        <f t="shared" si="6"/>
        <v>IMG32</v>
      </c>
      <c r="B41" s="62" t="s">
        <v>192</v>
      </c>
      <c r="C41" s="20" t="str">
        <f t="shared" si="0"/>
        <v>Cuaderno de Estudio</v>
      </c>
      <c r="D41" s="63" t="s">
        <v>191</v>
      </c>
      <c r="E41" s="63" t="s">
        <v>153</v>
      </c>
      <c r="F41" s="13" t="str">
        <f t="shared" si="4"/>
        <v>MA_08_09_CO_IMG32_small</v>
      </c>
      <c r="G41" s="13" t="str">
        <f ca="1">IF($F41&lt;&gt;"",IF($G$4="Recurso",VLOOKUP($E41,OFFSET('Definición técnica de imagenes'!$A$1,MATCH($G$5,'Definición técnica de imagenes'!$A$1:$A$104,0)-1,1,COUNTIF('Definición técnica de imagenes'!$A$3:$A$102,$G$5),5),5,FALSE),'Definición técnica de imagenes'!$F$16),"")</f>
        <v>526 x 370 px</v>
      </c>
      <c r="H41" s="13" t="str">
        <f t="shared" ca="1" si="5"/>
        <v>MA_08_09_CO_IMG32_zoom</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600 px</v>
      </c>
      <c r="J41" s="63"/>
      <c r="K41"/>
    </row>
    <row r="42" spans="1:15" s="11" customFormat="1" ht="108" customHeight="1" x14ac:dyDescent="0.25">
      <c r="A42" s="12" t="str">
        <f t="shared" si="6"/>
        <v>IMG33</v>
      </c>
      <c r="B42" s="62" t="s">
        <v>192</v>
      </c>
      <c r="C42" s="20" t="str">
        <f t="shared" ref="C42:C73" si="7">IF(OR(B42&lt;&gt;"",J42&lt;&gt;""),IF($G$4="Recurso",CONCATENATE($G$4," ",$G$5),$G$4),"")</f>
        <v>Cuaderno de Estudio</v>
      </c>
      <c r="D42" s="63" t="s">
        <v>191</v>
      </c>
      <c r="E42" s="63" t="s">
        <v>153</v>
      </c>
      <c r="F42" s="13" t="str">
        <f t="shared" si="4"/>
        <v>MA_08_09_CO_IMG33_small</v>
      </c>
      <c r="G42" s="13" t="str">
        <f ca="1">IF($F42&lt;&gt;"",IF($G$4="Recurso",VLOOKUP($E42,OFFSET('Definición técnica de imagenes'!$A$1,MATCH($G$5,'Definición técnica de imagenes'!$A$1:$A$104,0)-1,1,COUNTIF('Definición técnica de imagenes'!$A$3:$A$102,$G$5),5),5,FALSE),'Definición técnica de imagenes'!$F$16),"")</f>
        <v>526 x 370 px</v>
      </c>
      <c r="H42" s="13" t="str">
        <f t="shared" ca="1" si="5"/>
        <v>MA_08_09_CO_IMG33_zoom</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600 px</v>
      </c>
      <c r="J42" s="63"/>
      <c r="K42" s="65"/>
    </row>
    <row r="43" spans="1:15" s="11" customFormat="1" ht="218.25" customHeight="1" x14ac:dyDescent="0.25">
      <c r="A43" s="12" t="str">
        <f t="shared" si="6"/>
        <v>IMG34</v>
      </c>
      <c r="B43" s="62" t="s">
        <v>192</v>
      </c>
      <c r="C43" s="20" t="str">
        <f t="shared" si="7"/>
        <v>Cuaderno de Estudio</v>
      </c>
      <c r="D43" s="63" t="s">
        <v>191</v>
      </c>
      <c r="E43" s="63" t="s">
        <v>153</v>
      </c>
      <c r="F43" s="13" t="str">
        <f t="shared" si="4"/>
        <v>MA_08_09_CO_IMG34_small</v>
      </c>
      <c r="G43" s="13" t="str">
        <f ca="1">IF($F43&lt;&gt;"",IF($G$4="Recurso",VLOOKUP($E43,OFFSET('Definición técnica de imagenes'!$A$1,MATCH($G$5,'Definición técnica de imagenes'!$A$1:$A$104,0)-1,1,COUNTIF('Definición técnica de imagenes'!$A$3:$A$102,$G$5),5),5,FALSE),'Definición técnica de imagenes'!$F$16),"")</f>
        <v>526 x 370 px</v>
      </c>
      <c r="H43" s="13" t="str">
        <f t="shared" ca="1" si="5"/>
        <v>MA_08_09_CO_IMG34_zoom</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800 x 600 px</v>
      </c>
      <c r="J43" s="63" t="s">
        <v>209</v>
      </c>
      <c r="K43" s="65"/>
    </row>
    <row r="44" spans="1:15" s="11" customFormat="1" ht="228" customHeight="1" x14ac:dyDescent="0.25">
      <c r="A44" s="12" t="str">
        <f t="shared" si="6"/>
        <v>IMG35</v>
      </c>
      <c r="B44" s="62" t="s">
        <v>192</v>
      </c>
      <c r="C44" s="20" t="str">
        <f t="shared" si="7"/>
        <v>Cuaderno de Estudio</v>
      </c>
      <c r="D44" s="63" t="s">
        <v>191</v>
      </c>
      <c r="E44" s="63" t="s">
        <v>153</v>
      </c>
      <c r="F44" s="13" t="str">
        <f t="shared" si="4"/>
        <v>MA_08_09_CO_IMG35_small</v>
      </c>
      <c r="G44" s="13" t="str">
        <f ca="1">IF($F44&lt;&gt;"",IF($G$4="Recurso",VLOOKUP($E44,OFFSET('Definición técnica de imagenes'!$A$1,MATCH($G$5,'Definición técnica de imagenes'!$A$1:$A$104,0)-1,1,COUNTIF('Definición técnica de imagenes'!$A$3:$A$102,$G$5),5),5,FALSE),'Definición técnica de imagenes'!$F$16),"")</f>
        <v>526 x 370 px</v>
      </c>
      <c r="H44" s="13" t="str">
        <f t="shared" ca="1" si="5"/>
        <v>MA_08_09_CO_IMG35_zoom</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800 x 600 px</v>
      </c>
      <c r="J44" s="63" t="s">
        <v>210</v>
      </c>
      <c r="K44" s="65"/>
    </row>
    <row r="45" spans="1:15" s="11" customFormat="1" ht="211.5" customHeight="1" x14ac:dyDescent="0.25">
      <c r="A45" s="12" t="str">
        <f t="shared" si="6"/>
        <v>IMG36</v>
      </c>
      <c r="B45" s="62" t="s">
        <v>192</v>
      </c>
      <c r="C45" s="20" t="str">
        <f t="shared" si="7"/>
        <v>Cuaderno de Estudio</v>
      </c>
      <c r="D45" s="63" t="s">
        <v>191</v>
      </c>
      <c r="E45" s="63" t="s">
        <v>153</v>
      </c>
      <c r="F45" s="13" t="str">
        <f t="shared" si="4"/>
        <v>MA_08_09_CO_IMG36_small</v>
      </c>
      <c r="G45" s="13" t="str">
        <f ca="1">IF($F45&lt;&gt;"",IF($G$4="Recurso",VLOOKUP($E45,OFFSET('Definición técnica de imagenes'!$A$1,MATCH($G$5,'Definición técnica de imagenes'!$A$1:$A$104,0)-1,1,COUNTIF('Definición técnica de imagenes'!$A$3:$A$102,$G$5),5),5,FALSE),'Definición técnica de imagenes'!$F$16),"")</f>
        <v>526 x 370 px</v>
      </c>
      <c r="H45" s="13" t="str">
        <f t="shared" ca="1" si="5"/>
        <v>MA_08_09_CO_IMG36_zoom</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800 x 600 px</v>
      </c>
      <c r="J45" s="63"/>
      <c r="K45" s="65"/>
    </row>
    <row r="46" spans="1:15" s="11" customFormat="1" ht="153.75" customHeight="1" x14ac:dyDescent="0.25">
      <c r="A46" s="12" t="str">
        <f t="shared" si="6"/>
        <v>IMG37</v>
      </c>
      <c r="B46" s="62" t="s">
        <v>192</v>
      </c>
      <c r="C46" s="20" t="str">
        <f t="shared" si="7"/>
        <v>Cuaderno de Estudio</v>
      </c>
      <c r="D46" s="63" t="s">
        <v>191</v>
      </c>
      <c r="E46" s="63" t="s">
        <v>153</v>
      </c>
      <c r="F46" s="13" t="str">
        <f t="shared" si="4"/>
        <v>MA_08_09_CO_IMG37_small</v>
      </c>
      <c r="G46" s="13" t="str">
        <f ca="1">IF($F46&lt;&gt;"",IF($G$4="Recurso",VLOOKUP($E46,OFFSET('Definición técnica de imagenes'!$A$1,MATCH($G$5,'Definición técnica de imagenes'!$A$1:$A$104,0)-1,1,COUNTIF('Definición técnica de imagenes'!$A$3:$A$102,$G$5),5),5,FALSE),'Definición técnica de imagenes'!$F$16),"")</f>
        <v>526 x 370 px</v>
      </c>
      <c r="H46" s="13" t="str">
        <f t="shared" ca="1" si="5"/>
        <v>MA_08_09_CO_IMG37_zoom</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800 x 600 px</v>
      </c>
      <c r="J46" s="63" t="s">
        <v>211</v>
      </c>
      <c r="K46" s="65"/>
    </row>
    <row r="47" spans="1:15" s="11" customFormat="1" ht="130.5" customHeight="1" x14ac:dyDescent="0.25">
      <c r="A47" s="12" t="str">
        <f t="shared" si="6"/>
        <v>IMG38</v>
      </c>
      <c r="B47" s="62" t="s">
        <v>192</v>
      </c>
      <c r="C47" s="20" t="str">
        <f t="shared" si="7"/>
        <v>Cuaderno de Estudio</v>
      </c>
      <c r="D47" s="63" t="s">
        <v>191</v>
      </c>
      <c r="E47" s="63" t="s">
        <v>153</v>
      </c>
      <c r="F47" s="13" t="str">
        <f t="shared" si="4"/>
        <v>MA_08_09_CO_IMG38_small</v>
      </c>
      <c r="G47" s="13" t="str">
        <f ca="1">IF($F47&lt;&gt;"",IF($G$4="Recurso",VLOOKUP($E47,OFFSET('Definición técnica de imagenes'!$A$1,MATCH($G$5,'Definición técnica de imagenes'!$A$1:$A$104,0)-1,1,COUNTIF('Definición técnica de imagenes'!$A$3:$A$102,$G$5),5),5,FALSE),'Definición técnica de imagenes'!$F$16),"")</f>
        <v>526 x 370 px</v>
      </c>
      <c r="H47" s="13" t="str">
        <f t="shared" ca="1" si="5"/>
        <v>MA_08_09_CO_IMG38_zoom</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800 x 600 px</v>
      </c>
      <c r="J47" s="63" t="s">
        <v>213</v>
      </c>
      <c r="K47" s="65"/>
    </row>
    <row r="48" spans="1:15" s="11" customFormat="1" ht="112.5" customHeight="1" x14ac:dyDescent="0.25">
      <c r="A48" s="12" t="str">
        <f t="shared" si="6"/>
        <v>IMG39</v>
      </c>
      <c r="B48" s="62" t="s">
        <v>192</v>
      </c>
      <c r="C48" s="20" t="str">
        <f t="shared" si="7"/>
        <v>Cuaderno de Estudio</v>
      </c>
      <c r="D48" s="63" t="s">
        <v>191</v>
      </c>
      <c r="E48" s="63" t="s">
        <v>153</v>
      </c>
      <c r="F48" s="13" t="str">
        <f t="shared" si="4"/>
        <v>MA_08_09_CO_IMG39_small</v>
      </c>
      <c r="G48" s="13" t="str">
        <f ca="1">IF($F48&lt;&gt;"",IF($G$4="Recurso",VLOOKUP($E48,OFFSET('Definición técnica de imagenes'!$A$1,MATCH($G$5,'Definición técnica de imagenes'!$A$1:$A$104,0)-1,1,COUNTIF('Definición técnica de imagenes'!$A$3:$A$102,$G$5),5),5,FALSE),'Definición técnica de imagenes'!$F$16),"")</f>
        <v>526 x 370 px</v>
      </c>
      <c r="H48" s="13" t="str">
        <f t="shared" ca="1" si="5"/>
        <v>MA_08_09_CO_IMG39_zoom</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800 x 600 px</v>
      </c>
      <c r="J48" s="63" t="s">
        <v>212</v>
      </c>
      <c r="K48" s="65"/>
    </row>
    <row r="49" spans="1:11" s="11" customFormat="1" ht="132.75" customHeight="1" x14ac:dyDescent="0.25">
      <c r="A49" s="12" t="str">
        <f t="shared" si="6"/>
        <v>IMG40</v>
      </c>
      <c r="B49" s="62" t="s">
        <v>192</v>
      </c>
      <c r="C49" s="20" t="str">
        <f t="shared" si="7"/>
        <v>Cuaderno de Estudio</v>
      </c>
      <c r="D49" s="63" t="s">
        <v>191</v>
      </c>
      <c r="E49" s="63" t="s">
        <v>153</v>
      </c>
      <c r="F49" s="13" t="str">
        <f t="shared" si="4"/>
        <v>MA_08_09_CO_IMG40_small</v>
      </c>
      <c r="G49" s="13" t="str">
        <f ca="1">IF($F49&lt;&gt;"",IF($G$4="Recurso",VLOOKUP($E49,OFFSET('Definición técnica de imagenes'!$A$1,MATCH($G$5,'Definición técnica de imagenes'!$A$1:$A$104,0)-1,1,COUNTIF('Definición técnica de imagenes'!$A$3:$A$102,$G$5),5),5,FALSE),'Definición técnica de imagenes'!$F$16),"")</f>
        <v>526 x 370 px</v>
      </c>
      <c r="H49" s="13" t="str">
        <f t="shared" ca="1" si="5"/>
        <v>MA_08_09_CO_IMG40_zoom</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800 x 600 px</v>
      </c>
      <c r="J49" s="63" t="s">
        <v>214</v>
      </c>
      <c r="K49" s="65"/>
    </row>
    <row r="50" spans="1:11" s="11" customFormat="1" ht="229.5" customHeight="1" x14ac:dyDescent="0.25">
      <c r="A50" s="12" t="str">
        <f t="shared" si="6"/>
        <v>IMG41</v>
      </c>
      <c r="B50" s="62" t="s">
        <v>192</v>
      </c>
      <c r="C50" s="20" t="str">
        <f t="shared" si="7"/>
        <v>Cuaderno de Estudio</v>
      </c>
      <c r="D50" s="63" t="s">
        <v>191</v>
      </c>
      <c r="E50" s="63" t="s">
        <v>153</v>
      </c>
      <c r="F50" s="13" t="str">
        <f t="shared" si="4"/>
        <v>MA_08_09_CO_IMG41_small</v>
      </c>
      <c r="G50" s="13" t="str">
        <f ca="1">IF($F50&lt;&gt;"",IF($G$4="Recurso",VLOOKUP($E50,OFFSET('Definición técnica de imagenes'!$A$1,MATCH($G$5,'Definición técnica de imagenes'!$A$1:$A$104,0)-1,1,COUNTIF('Definición técnica de imagenes'!$A$3:$A$102,$G$5),5),5,FALSE),'Definición técnica de imagenes'!$F$16),"")</f>
        <v>526 x 370 px</v>
      </c>
      <c r="H50" s="13" t="str">
        <f t="shared" ca="1" si="5"/>
        <v>MA_08_09_CO_IMG41_zoom</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800 x 600 px</v>
      </c>
      <c r="J50" s="63" t="s">
        <v>215</v>
      </c>
      <c r="K50" s="65"/>
    </row>
    <row r="51" spans="1:11" s="11" customFormat="1" ht="119.25" customHeight="1" x14ac:dyDescent="0.25">
      <c r="A51" s="12" t="str">
        <f t="shared" ref="A51:A82" si="8">IF(OR(B51&lt;&gt;"",J51&lt;&gt;""),CONCATENATE(LEFT(A50,3),IF(MID(A50,4,2)+1&lt;10,CONCATENATE("0",MID(A50,4,2)+1),MID(A50,4,2)+1)),"")</f>
        <v>IMG42</v>
      </c>
      <c r="B51" s="62" t="s">
        <v>192</v>
      </c>
      <c r="C51" s="20" t="str">
        <f t="shared" si="7"/>
        <v>Cuaderno de Estudio</v>
      </c>
      <c r="D51" s="63" t="s">
        <v>191</v>
      </c>
      <c r="E51" s="63" t="s">
        <v>153</v>
      </c>
      <c r="F51" s="13" t="str">
        <f t="shared" si="4"/>
        <v>MA_08_09_CO_IMG42_small</v>
      </c>
      <c r="G51" s="13" t="str">
        <f ca="1">IF($F51&lt;&gt;"",IF($G$4="Recurso",VLOOKUP($E51,OFFSET('Definición técnica de imagenes'!$A$1,MATCH($G$5,'Definición técnica de imagenes'!$A$1:$A$104,0)-1,1,COUNTIF('Definición técnica de imagenes'!$A$3:$A$102,$G$5),5),5,FALSE),'Definición técnica de imagenes'!$F$16),"")</f>
        <v>526 x 370 px</v>
      </c>
      <c r="H51" s="13" t="str">
        <f t="shared" ca="1" si="5"/>
        <v>MA_08_09_CO_IMG42_zoom</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800 x 600 px</v>
      </c>
      <c r="J51" s="63" t="s">
        <v>216</v>
      </c>
      <c r="K51" s="65"/>
    </row>
    <row r="52" spans="1:11" s="11" customFormat="1" ht="189.75" customHeight="1" x14ac:dyDescent="0.25">
      <c r="A52" s="12" t="str">
        <f t="shared" si="8"/>
        <v>IMG43</v>
      </c>
      <c r="B52" s="62" t="s">
        <v>192</v>
      </c>
      <c r="C52" s="20" t="str">
        <f t="shared" si="7"/>
        <v>Cuaderno de Estudio</v>
      </c>
      <c r="D52" s="63" t="s">
        <v>191</v>
      </c>
      <c r="E52" s="63" t="s">
        <v>153</v>
      </c>
      <c r="F52" s="13" t="str">
        <f t="shared" si="4"/>
        <v>MA_08_09_CO_IMG43_small</v>
      </c>
      <c r="G52" s="13" t="str">
        <f ca="1">IF($F52&lt;&gt;"",IF($G$4="Recurso",VLOOKUP($E52,OFFSET('Definición técnica de imagenes'!$A$1,MATCH($G$5,'Definición técnica de imagenes'!$A$1:$A$104,0)-1,1,COUNTIF('Definición técnica de imagenes'!$A$3:$A$102,$G$5),5),5,FALSE),'Definición técnica de imagenes'!$F$16),"")</f>
        <v>526 x 370 px</v>
      </c>
      <c r="H52" s="13" t="str">
        <f t="shared" ca="1" si="5"/>
        <v>MA_08_09_CO_IMG43_zoom</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800 x 600 px</v>
      </c>
      <c r="J52" s="63" t="s">
        <v>217</v>
      </c>
      <c r="K52" s="65"/>
    </row>
    <row r="53" spans="1:11" s="11" customFormat="1" ht="119.25" customHeight="1" x14ac:dyDescent="0.25">
      <c r="A53" s="12" t="str">
        <f t="shared" si="8"/>
        <v>IMG44</v>
      </c>
      <c r="B53" s="62" t="s">
        <v>192</v>
      </c>
      <c r="C53" s="20" t="str">
        <f t="shared" si="7"/>
        <v>Cuaderno de Estudio</v>
      </c>
      <c r="D53" s="63" t="s">
        <v>191</v>
      </c>
      <c r="E53" s="63" t="s">
        <v>153</v>
      </c>
      <c r="F53" s="13" t="str">
        <f t="shared" si="4"/>
        <v>MA_08_09_CO_IMG44_small</v>
      </c>
      <c r="G53" s="13" t="str">
        <f ca="1">IF($F53&lt;&gt;"",IF($G$4="Recurso",VLOOKUP($E53,OFFSET('Definición técnica de imagenes'!$A$1,MATCH($G$5,'Definición técnica de imagenes'!$A$1:$A$104,0)-1,1,COUNTIF('Definición técnica de imagenes'!$A$3:$A$102,$G$5),5),5,FALSE),'Definición técnica de imagenes'!$F$16),"")</f>
        <v>526 x 370 px</v>
      </c>
      <c r="H53" s="13" t="str">
        <f t="shared" ca="1" si="5"/>
        <v>MA_08_09_CO_IMG44_zoom</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800 x 600 px</v>
      </c>
      <c r="J53" s="63"/>
      <c r="K53"/>
    </row>
    <row r="54" spans="1:11" s="11" customFormat="1" ht="129.75" customHeight="1" x14ac:dyDescent="0.25">
      <c r="A54" s="12" t="str">
        <f t="shared" si="8"/>
        <v>IMG45</v>
      </c>
      <c r="B54" s="62" t="s">
        <v>192</v>
      </c>
      <c r="C54" s="20" t="str">
        <f t="shared" si="7"/>
        <v>Cuaderno de Estudio</v>
      </c>
      <c r="D54" s="63" t="s">
        <v>191</v>
      </c>
      <c r="E54" s="63" t="s">
        <v>153</v>
      </c>
      <c r="F54" s="13" t="str">
        <f t="shared" si="4"/>
        <v>MA_08_09_CO_IMG45_small</v>
      </c>
      <c r="G54" s="13" t="str">
        <f ca="1">IF($F54&lt;&gt;"",IF($G$4="Recurso",VLOOKUP($E54,OFFSET('Definición técnica de imagenes'!$A$1,MATCH($G$5,'Definición técnica de imagenes'!$A$1:$A$104,0)-1,1,COUNTIF('Definición técnica de imagenes'!$A$3:$A$102,$G$5),5),5,FALSE),'Definición técnica de imagenes'!$F$16),"")</f>
        <v>526 x 370 px</v>
      </c>
      <c r="H54" s="13" t="str">
        <f t="shared" ca="1" si="5"/>
        <v>MA_08_09_CO_IMG45_zoom</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800 x 600 px</v>
      </c>
      <c r="J54" s="63"/>
      <c r="K54" s="65"/>
    </row>
    <row r="55" spans="1:11" s="11" customFormat="1" ht="182.25" customHeight="1" x14ac:dyDescent="0.25">
      <c r="A55" s="12" t="str">
        <f t="shared" si="8"/>
        <v>IMG46</v>
      </c>
      <c r="B55" s="62" t="s">
        <v>192</v>
      </c>
      <c r="C55" s="20" t="str">
        <f t="shared" si="7"/>
        <v>Cuaderno de Estudio</v>
      </c>
      <c r="D55" s="63" t="s">
        <v>191</v>
      </c>
      <c r="E55" s="63" t="s">
        <v>153</v>
      </c>
      <c r="F55" s="13" t="str">
        <f t="shared" si="4"/>
        <v>MA_08_09_CO_IMG46_small</v>
      </c>
      <c r="G55" s="13" t="str">
        <f ca="1">IF($F55&lt;&gt;"",IF($G$4="Recurso",VLOOKUP($E55,OFFSET('Definición técnica de imagenes'!$A$1,MATCH($G$5,'Definición técnica de imagenes'!$A$1:$A$104,0)-1,1,COUNTIF('Definición técnica de imagenes'!$A$3:$A$102,$G$5),5),5,FALSE),'Definición técnica de imagenes'!$F$16),"")</f>
        <v>526 x 370 px</v>
      </c>
      <c r="H55" s="13" t="str">
        <f t="shared" ca="1" si="5"/>
        <v>MA_08_09_CO_IMG46_zoom</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800 x 600 px</v>
      </c>
      <c r="J55" s="63"/>
      <c r="K55"/>
    </row>
    <row r="56" spans="1:11" s="11" customFormat="1" ht="141.75" customHeight="1" x14ac:dyDescent="0.25">
      <c r="A56" s="12" t="str">
        <f t="shared" si="8"/>
        <v>IMG47</v>
      </c>
      <c r="B56" s="62" t="s">
        <v>192</v>
      </c>
      <c r="C56" s="20" t="str">
        <f t="shared" si="7"/>
        <v>Cuaderno de Estudio</v>
      </c>
      <c r="D56" s="63" t="s">
        <v>191</v>
      </c>
      <c r="E56" s="63" t="s">
        <v>153</v>
      </c>
      <c r="F56" s="13" t="str">
        <f t="shared" si="4"/>
        <v>MA_08_09_CO_IMG47_small</v>
      </c>
      <c r="G56" s="13" t="str">
        <f ca="1">IF($F56&lt;&gt;"",IF($G$4="Recurso",VLOOKUP($E56,OFFSET('Definición técnica de imagenes'!$A$1,MATCH($G$5,'Definición técnica de imagenes'!$A$1:$A$104,0)-1,1,COUNTIF('Definición técnica de imagenes'!$A$3:$A$102,$G$5),5),5,FALSE),'Definición técnica de imagenes'!$F$16),"")</f>
        <v>526 x 370 px</v>
      </c>
      <c r="H56" s="13" t="str">
        <f t="shared" ca="1" si="5"/>
        <v>MA_08_09_CO_IMG47_zoom</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800 x 600 px</v>
      </c>
      <c r="J56" s="63"/>
      <c r="K56"/>
    </row>
    <row r="57" spans="1:11" s="11" customFormat="1" ht="183.75" customHeight="1" x14ac:dyDescent="0.25">
      <c r="A57" s="12" t="str">
        <f t="shared" si="8"/>
        <v>IMG48</v>
      </c>
      <c r="B57" s="62" t="s">
        <v>192</v>
      </c>
      <c r="C57" s="20" t="str">
        <f t="shared" si="7"/>
        <v>Cuaderno de Estudio</v>
      </c>
      <c r="D57" s="63" t="s">
        <v>191</v>
      </c>
      <c r="E57" s="63" t="s">
        <v>153</v>
      </c>
      <c r="F57" s="13" t="str">
        <f t="shared" si="4"/>
        <v>MA_08_09_CO_IMG48_small</v>
      </c>
      <c r="G57" s="13" t="str">
        <f ca="1">IF($F57&lt;&gt;"",IF($G$4="Recurso",VLOOKUP($E57,OFFSET('Definición técnica de imagenes'!$A$1,MATCH($G$5,'Definición técnica de imagenes'!$A$1:$A$104,0)-1,1,COUNTIF('Definición técnica de imagenes'!$A$3:$A$102,$G$5),5),5,FALSE),'Definición técnica de imagenes'!$F$16),"")</f>
        <v>526 x 370 px</v>
      </c>
      <c r="H57" s="13" t="str">
        <f t="shared" ca="1" si="5"/>
        <v>MA_08_09_CO_IMG48_zoom</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800 x 600 px</v>
      </c>
      <c r="J57" s="63"/>
      <c r="K57" s="65"/>
    </row>
    <row r="58" spans="1:11" s="11" customFormat="1" ht="156" customHeight="1" x14ac:dyDescent="0.25">
      <c r="A58" s="12" t="str">
        <f t="shared" si="8"/>
        <v>IMG49</v>
      </c>
      <c r="B58" s="62" t="s">
        <v>192</v>
      </c>
      <c r="C58" s="20" t="str">
        <f t="shared" si="7"/>
        <v>Cuaderno de Estudio</v>
      </c>
      <c r="D58" s="63" t="s">
        <v>191</v>
      </c>
      <c r="E58" s="63" t="s">
        <v>153</v>
      </c>
      <c r="F58" s="13" t="str">
        <f t="shared" si="4"/>
        <v>MA_08_09_CO_IMG49_small</v>
      </c>
      <c r="G58" s="13" t="str">
        <f ca="1">IF($F58&lt;&gt;"",IF($G$4="Recurso",VLOOKUP($E58,OFFSET('Definición técnica de imagenes'!$A$1,MATCH($G$5,'Definición técnica de imagenes'!$A$1:$A$104,0)-1,1,COUNTIF('Definición técnica de imagenes'!$A$3:$A$102,$G$5),5),5,FALSE),'Definición técnica de imagenes'!$F$16),"")</f>
        <v>526 x 370 px</v>
      </c>
      <c r="H58" s="13" t="str">
        <f t="shared" ca="1" si="5"/>
        <v>MA_08_09_CO_IMG49_zoom</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800 x 600 px</v>
      </c>
      <c r="J58" s="63"/>
      <c r="K58"/>
    </row>
    <row r="59" spans="1:11" s="11" customFormat="1" ht="167.25" customHeight="1" x14ac:dyDescent="0.25">
      <c r="A59" s="12" t="str">
        <f t="shared" si="8"/>
        <v>IMG50</v>
      </c>
      <c r="B59" s="62" t="s">
        <v>192</v>
      </c>
      <c r="C59" s="20" t="str">
        <f t="shared" si="7"/>
        <v>Cuaderno de Estudio</v>
      </c>
      <c r="D59" s="63" t="s">
        <v>191</v>
      </c>
      <c r="E59" s="63" t="s">
        <v>153</v>
      </c>
      <c r="F59" s="13" t="str">
        <f t="shared" si="4"/>
        <v>MA_08_09_CO_IMG50_small</v>
      </c>
      <c r="G59" s="13" t="str">
        <f ca="1">IF($F59&lt;&gt;"",IF($G$4="Recurso",VLOOKUP($E59,OFFSET('Definición técnica de imagenes'!$A$1,MATCH($G$5,'Definición técnica de imagenes'!$A$1:$A$104,0)-1,1,COUNTIF('Definición técnica de imagenes'!$A$3:$A$102,$G$5),5),5,FALSE),'Definición técnica de imagenes'!$F$16),"")</f>
        <v>526 x 370 px</v>
      </c>
      <c r="H59" s="13" t="str">
        <f t="shared" ca="1" si="5"/>
        <v>MA_08_09_CO_IMG50_zoom</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800 x 600 px</v>
      </c>
      <c r="J59" s="63"/>
      <c r="K59"/>
    </row>
    <row r="60" spans="1:11" s="11" customFormat="1" ht="140.25" customHeight="1" x14ac:dyDescent="0.25">
      <c r="A60" s="12" t="str">
        <f t="shared" si="8"/>
        <v>IMG51</v>
      </c>
      <c r="B60" s="62" t="s">
        <v>192</v>
      </c>
      <c r="C60" s="20" t="str">
        <f t="shared" si="7"/>
        <v>Cuaderno de Estudio</v>
      </c>
      <c r="D60" s="63" t="s">
        <v>191</v>
      </c>
      <c r="E60" s="63" t="s">
        <v>153</v>
      </c>
      <c r="F60" s="13" t="str">
        <f t="shared" si="4"/>
        <v>MA_08_09_CO_IMG51_small</v>
      </c>
      <c r="G60" s="13" t="str">
        <f ca="1">IF($F60&lt;&gt;"",IF($G$4="Recurso",VLOOKUP($E60,OFFSET('Definición técnica de imagenes'!$A$1,MATCH($G$5,'Definición técnica de imagenes'!$A$1:$A$104,0)-1,1,COUNTIF('Definición técnica de imagenes'!$A$3:$A$102,$G$5),5),5,FALSE),'Definición técnica de imagenes'!$F$16),"")</f>
        <v>526 x 370 px</v>
      </c>
      <c r="H60" s="13" t="str">
        <f t="shared" ca="1" si="5"/>
        <v>MA_08_09_CO_IMG51_zoom</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800 x 600 px</v>
      </c>
      <c r="J60" s="63"/>
      <c r="K60" s="65"/>
    </row>
    <row r="61" spans="1:11" s="11" customFormat="1" ht="27" x14ac:dyDescent="0.25">
      <c r="A61" s="12" t="str">
        <f t="shared" si="8"/>
        <v>IMG52</v>
      </c>
      <c r="B61" s="62" t="s">
        <v>218</v>
      </c>
      <c r="C61" s="20" t="str">
        <f t="shared" si="7"/>
        <v>Cuaderno de Estudio</v>
      </c>
      <c r="D61" s="63"/>
      <c r="E61" s="63"/>
      <c r="F61" s="13" t="str">
        <f t="shared" si="4"/>
        <v>MA_08_09_CO_IMG52_small</v>
      </c>
      <c r="G61" s="13" t="str">
        <f ca="1">IF($F61&lt;&gt;"",IF($G$4="Recurso",VLOOKUP($E61,OFFSET('Definición técnica de imagenes'!$A$1,MATCH($G$5,'Definición técnica de imagenes'!$A$1:$A$104,0)-1,1,COUNTIF('Definición técnica de imagenes'!$A$3:$A$102,$G$5),5),5,FALSE),'Definición técnica de imagenes'!$F$16),"")</f>
        <v>526 x 370 px</v>
      </c>
      <c r="H61" s="13" t="str">
        <f t="shared" ca="1" si="5"/>
        <v>MA_08_09_CO_IMG52_zoom</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800 x 600 px</v>
      </c>
      <c r="J61" s="63" t="s">
        <v>219</v>
      </c>
      <c r="K61" s="65" t="s">
        <v>220</v>
      </c>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1" r:id="rId4">
          <objectPr defaultSize="0" autoPict="0" r:id="rId5">
            <anchor moveWithCells="1" sizeWithCells="1">
              <from>
                <xdr:col>10</xdr:col>
                <xdr:colOff>47625</xdr:colOff>
                <xdr:row>9</xdr:row>
                <xdr:rowOff>142875</xdr:rowOff>
              </from>
              <to>
                <xdr:col>18</xdr:col>
                <xdr:colOff>123825</xdr:colOff>
                <xdr:row>9</xdr:row>
                <xdr:rowOff>3400425</xdr:rowOff>
              </to>
            </anchor>
          </objectPr>
        </oleObject>
      </mc:Choice>
      <mc:Fallback>
        <oleObject progId="PBrush" shapeId="2051" r:id="rId4"/>
      </mc:Fallback>
    </mc:AlternateContent>
    <mc:AlternateContent xmlns:mc="http://schemas.openxmlformats.org/markup-compatibility/2006">
      <mc:Choice Requires="x14">
        <oleObject progId="PBrush" shapeId="2054" r:id="rId6">
          <objectPr defaultSize="0" autoPict="0" r:id="rId7">
            <anchor moveWithCells="1" sizeWithCells="1">
              <from>
                <xdr:col>10</xdr:col>
                <xdr:colOff>104775</xdr:colOff>
                <xdr:row>12</xdr:row>
                <xdr:rowOff>104775</xdr:rowOff>
              </from>
              <to>
                <xdr:col>15</xdr:col>
                <xdr:colOff>314325</xdr:colOff>
                <xdr:row>12</xdr:row>
                <xdr:rowOff>2133600</xdr:rowOff>
              </to>
            </anchor>
          </objectPr>
        </oleObject>
      </mc:Choice>
      <mc:Fallback>
        <oleObject progId="PBrush" shapeId="2054" r:id="rId6"/>
      </mc:Fallback>
    </mc:AlternateContent>
    <mc:AlternateContent xmlns:mc="http://schemas.openxmlformats.org/markup-compatibility/2006">
      <mc:Choice Requires="x14">
        <oleObject progId="PBrush" shapeId="2055" r:id="rId8">
          <objectPr defaultSize="0" autoPict="0" r:id="rId9">
            <anchor moveWithCells="1" sizeWithCells="1">
              <from>
                <xdr:col>10</xdr:col>
                <xdr:colOff>142875</xdr:colOff>
                <xdr:row>16</xdr:row>
                <xdr:rowOff>0</xdr:rowOff>
              </from>
              <to>
                <xdr:col>16</xdr:col>
                <xdr:colOff>485775</xdr:colOff>
                <xdr:row>16</xdr:row>
                <xdr:rowOff>2686050</xdr:rowOff>
              </to>
            </anchor>
          </objectPr>
        </oleObject>
      </mc:Choice>
      <mc:Fallback>
        <oleObject progId="PBrush" shapeId="2055" r:id="rId8"/>
      </mc:Fallback>
    </mc:AlternateContent>
    <mc:AlternateContent xmlns:mc="http://schemas.openxmlformats.org/markup-compatibility/2006">
      <mc:Choice Requires="x14">
        <oleObject progId="PBrush" shapeId="2066" r:id="rId10">
          <objectPr defaultSize="0" autoPict="0" r:id="rId11">
            <anchor moveWithCells="1" sizeWithCells="1">
              <from>
                <xdr:col>10</xdr:col>
                <xdr:colOff>114300</xdr:colOff>
                <xdr:row>31</xdr:row>
                <xdr:rowOff>66675</xdr:rowOff>
              </from>
              <to>
                <xdr:col>18</xdr:col>
                <xdr:colOff>38100</xdr:colOff>
                <xdr:row>31</xdr:row>
                <xdr:rowOff>5010150</xdr:rowOff>
              </to>
            </anchor>
          </objectPr>
        </oleObject>
      </mc:Choice>
      <mc:Fallback>
        <oleObject progId="PBrush" shapeId="2066" r:id="rId10"/>
      </mc:Fallback>
    </mc:AlternateContent>
    <mc:AlternateContent xmlns:mc="http://schemas.openxmlformats.org/markup-compatibility/2006">
      <mc:Choice Requires="x14">
        <oleObject progId="PBrush" shapeId="2068" r:id="rId12">
          <objectPr defaultSize="0" autoPict="0" r:id="rId13">
            <anchor moveWithCells="1" sizeWithCells="1">
              <from>
                <xdr:col>10</xdr:col>
                <xdr:colOff>0</xdr:colOff>
                <xdr:row>33</xdr:row>
                <xdr:rowOff>0</xdr:rowOff>
              </from>
              <to>
                <xdr:col>16</xdr:col>
                <xdr:colOff>790575</xdr:colOff>
                <xdr:row>33</xdr:row>
                <xdr:rowOff>847725</xdr:rowOff>
              </to>
            </anchor>
          </objectPr>
        </oleObject>
      </mc:Choice>
      <mc:Fallback>
        <oleObject progId="PBrush" shapeId="2068" r:id="rId12"/>
      </mc:Fallback>
    </mc:AlternateContent>
    <mc:AlternateContent xmlns:mc="http://schemas.openxmlformats.org/markup-compatibility/2006">
      <mc:Choice Requires="x14">
        <oleObject progId="PBrush" shapeId="2069" r:id="rId14">
          <objectPr defaultSize="0" autoPict="0" r:id="rId15">
            <anchor moveWithCells="1" sizeWithCells="1">
              <from>
                <xdr:col>10</xdr:col>
                <xdr:colOff>0</xdr:colOff>
                <xdr:row>35</xdr:row>
                <xdr:rowOff>0</xdr:rowOff>
              </from>
              <to>
                <xdr:col>17</xdr:col>
                <xdr:colOff>733425</xdr:colOff>
                <xdr:row>35</xdr:row>
                <xdr:rowOff>1609725</xdr:rowOff>
              </to>
            </anchor>
          </objectPr>
        </oleObject>
      </mc:Choice>
      <mc:Fallback>
        <oleObject progId="PBrush" shapeId="2069" r:id="rId14"/>
      </mc:Fallback>
    </mc:AlternateContent>
    <mc:AlternateContent xmlns:mc="http://schemas.openxmlformats.org/markup-compatibility/2006">
      <mc:Choice Requires="x14">
        <oleObject progId="PBrush" shapeId="2070" r:id="rId16">
          <objectPr defaultSize="0" autoPict="0" r:id="rId17">
            <anchor moveWithCells="1" sizeWithCells="1">
              <from>
                <xdr:col>10</xdr:col>
                <xdr:colOff>0</xdr:colOff>
                <xdr:row>38</xdr:row>
                <xdr:rowOff>0</xdr:rowOff>
              </from>
              <to>
                <xdr:col>17</xdr:col>
                <xdr:colOff>800100</xdr:colOff>
                <xdr:row>38</xdr:row>
                <xdr:rowOff>971550</xdr:rowOff>
              </to>
            </anchor>
          </objectPr>
        </oleObject>
      </mc:Choice>
      <mc:Fallback>
        <oleObject progId="PBrush" shapeId="2070" r:id="rId16"/>
      </mc:Fallback>
    </mc:AlternateContent>
    <mc:AlternateContent xmlns:mc="http://schemas.openxmlformats.org/markup-compatibility/2006">
      <mc:Choice Requires="x14">
        <oleObject progId="PBrush" shapeId="2073" r:id="rId18">
          <objectPr defaultSize="0" autoPict="0" r:id="rId19">
            <anchor moveWithCells="1" sizeWithCells="1">
              <from>
                <xdr:col>10</xdr:col>
                <xdr:colOff>0</xdr:colOff>
                <xdr:row>39</xdr:row>
                <xdr:rowOff>0</xdr:rowOff>
              </from>
              <to>
                <xdr:col>18</xdr:col>
                <xdr:colOff>66675</xdr:colOff>
                <xdr:row>39</xdr:row>
                <xdr:rowOff>1000125</xdr:rowOff>
              </to>
            </anchor>
          </objectPr>
        </oleObject>
      </mc:Choice>
      <mc:Fallback>
        <oleObject progId="PBrush" shapeId="2073" r:id="rId18"/>
      </mc:Fallback>
    </mc:AlternateContent>
    <mc:AlternateContent xmlns:mc="http://schemas.openxmlformats.org/markup-compatibility/2006">
      <mc:Choice Requires="x14">
        <oleObject progId="PBrush" shapeId="2077" r:id="rId20">
          <objectPr defaultSize="0" autoPict="0" r:id="rId21">
            <anchor moveWithCells="1" sizeWithCells="1">
              <from>
                <xdr:col>10</xdr:col>
                <xdr:colOff>0</xdr:colOff>
                <xdr:row>40</xdr:row>
                <xdr:rowOff>0</xdr:rowOff>
              </from>
              <to>
                <xdr:col>17</xdr:col>
                <xdr:colOff>285750</xdr:colOff>
                <xdr:row>40</xdr:row>
                <xdr:rowOff>1514475</xdr:rowOff>
              </to>
            </anchor>
          </objectPr>
        </oleObject>
      </mc:Choice>
      <mc:Fallback>
        <oleObject progId="PBrush" shapeId="2077" r:id="rId20"/>
      </mc:Fallback>
    </mc:AlternateContent>
    <mc:AlternateContent xmlns:mc="http://schemas.openxmlformats.org/markup-compatibility/2006">
      <mc:Choice Requires="x14">
        <oleObject progId="PBrush" shapeId="2089" r:id="rId22">
          <objectPr defaultSize="0" autoPict="0" r:id="rId23">
            <anchor moveWithCells="1" sizeWithCells="1">
              <from>
                <xdr:col>10</xdr:col>
                <xdr:colOff>0</xdr:colOff>
                <xdr:row>52</xdr:row>
                <xdr:rowOff>0</xdr:rowOff>
              </from>
              <to>
                <xdr:col>17</xdr:col>
                <xdr:colOff>714375</xdr:colOff>
                <xdr:row>52</xdr:row>
                <xdr:rowOff>942975</xdr:rowOff>
              </to>
            </anchor>
          </objectPr>
        </oleObject>
      </mc:Choice>
      <mc:Fallback>
        <oleObject progId="PBrush" shapeId="2089" r:id="rId22"/>
      </mc:Fallback>
    </mc:AlternateContent>
    <mc:AlternateContent xmlns:mc="http://schemas.openxmlformats.org/markup-compatibility/2006">
      <mc:Choice Requires="x14">
        <oleObject progId="PBrush" shapeId="2092" r:id="rId24">
          <objectPr defaultSize="0" autoPict="0" r:id="rId25">
            <anchor moveWithCells="1" sizeWithCells="1">
              <from>
                <xdr:col>10</xdr:col>
                <xdr:colOff>0</xdr:colOff>
                <xdr:row>54</xdr:row>
                <xdr:rowOff>0</xdr:rowOff>
              </from>
              <to>
                <xdr:col>10</xdr:col>
                <xdr:colOff>1685925</xdr:colOff>
                <xdr:row>54</xdr:row>
                <xdr:rowOff>2276475</xdr:rowOff>
              </to>
            </anchor>
          </objectPr>
        </oleObject>
      </mc:Choice>
      <mc:Fallback>
        <oleObject progId="PBrush" shapeId="2092" r:id="rId24"/>
      </mc:Fallback>
    </mc:AlternateContent>
    <mc:AlternateContent xmlns:mc="http://schemas.openxmlformats.org/markup-compatibility/2006">
      <mc:Choice Requires="x14">
        <oleObject progId="PBrush" shapeId="2094" r:id="rId26">
          <objectPr defaultSize="0" autoPict="0" r:id="rId27">
            <anchor moveWithCells="1" sizeWithCells="1">
              <from>
                <xdr:col>10</xdr:col>
                <xdr:colOff>0</xdr:colOff>
                <xdr:row>55</xdr:row>
                <xdr:rowOff>0</xdr:rowOff>
              </from>
              <to>
                <xdr:col>15</xdr:col>
                <xdr:colOff>657225</xdr:colOff>
                <xdr:row>55</xdr:row>
                <xdr:rowOff>1571625</xdr:rowOff>
              </to>
            </anchor>
          </objectPr>
        </oleObject>
      </mc:Choice>
      <mc:Fallback>
        <oleObject progId="PBrush" shapeId="2094" r:id="rId26"/>
      </mc:Fallback>
    </mc:AlternateContent>
    <mc:AlternateContent xmlns:mc="http://schemas.openxmlformats.org/markup-compatibility/2006">
      <mc:Choice Requires="x14">
        <oleObject progId="PBrush" shapeId="2095" r:id="rId28">
          <objectPr defaultSize="0" r:id="rId29">
            <anchor moveWithCells="1" sizeWithCells="1">
              <from>
                <xdr:col>10</xdr:col>
                <xdr:colOff>57150</xdr:colOff>
                <xdr:row>57</xdr:row>
                <xdr:rowOff>285750</xdr:rowOff>
              </from>
              <to>
                <xdr:col>17</xdr:col>
                <xdr:colOff>790575</xdr:colOff>
                <xdr:row>57</xdr:row>
                <xdr:rowOff>1343025</xdr:rowOff>
              </to>
            </anchor>
          </objectPr>
        </oleObject>
      </mc:Choice>
      <mc:Fallback>
        <oleObject progId="PBrush" shapeId="2095" r:id="rId28"/>
      </mc:Fallback>
    </mc:AlternateContent>
    <mc:AlternateContent xmlns:mc="http://schemas.openxmlformats.org/markup-compatibility/2006">
      <mc:Choice Requires="x14">
        <oleObject progId="PBrush" shapeId="2097" r:id="rId30">
          <objectPr defaultSize="0" autoPict="0" r:id="rId31">
            <anchor moveWithCells="1" sizeWithCells="1">
              <from>
                <xdr:col>10</xdr:col>
                <xdr:colOff>0</xdr:colOff>
                <xdr:row>58</xdr:row>
                <xdr:rowOff>0</xdr:rowOff>
              </from>
              <to>
                <xdr:col>16</xdr:col>
                <xdr:colOff>342900</xdr:colOff>
                <xdr:row>58</xdr:row>
                <xdr:rowOff>1943100</xdr:rowOff>
              </to>
            </anchor>
          </objectPr>
        </oleObject>
      </mc:Choice>
      <mc:Fallback>
        <oleObject progId="PBrush" shapeId="2097" r:id="rId30"/>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2016-02-07T12:54:22Z</dcterms:modified>
</cp:coreProperties>
</file>